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lakshmi.chilamk2\Desktop\DGS FILES\dominique_03162018\"/>
    </mc:Choice>
  </mc:AlternateContent>
  <bookViews>
    <workbookView xWindow="405" yWindow="2205" windowWidth="27795" windowHeight="13425"/>
  </bookViews>
  <sheets>
    <sheet name="Base Year" sheetId="20" r:id="rId1"/>
    <sheet name="OY1" sheetId="21" r:id="rId2"/>
    <sheet name="OY2" sheetId="22" r:id="rId3"/>
    <sheet name="OY3" sheetId="23" r:id="rId4"/>
    <sheet name="OY4" sheetId="24" r:id="rId5"/>
    <sheet name="Cost Reimbursement" sheetId="14" r:id="rId6"/>
    <sheet name="TOTAL" sheetId="15" state="hidden" r:id="rId7"/>
  </sheets>
  <definedNames>
    <definedName name="_xlnm.Print_Area" localSheetId="0">'Base Year'!$A$1:$I$76</definedName>
    <definedName name="_xlnm.Print_Area" localSheetId="5">'Cost Reimbursement'!$B$3:$L$12</definedName>
    <definedName name="_xlnm.Print_Area" localSheetId="1">'OY1'!$A$1:$I$76</definedName>
    <definedName name="_xlnm.Print_Area" localSheetId="2">'OY2'!$A$1:$I$76</definedName>
    <definedName name="_xlnm.Print_Area" localSheetId="3">'OY3'!$A$1:$I$76</definedName>
    <definedName name="_xlnm.Print_Area" localSheetId="4">'OY4'!$A$1:$I$76</definedName>
  </definedNames>
  <calcPr calcId="152511"/>
</workbook>
</file>

<file path=xl/calcChain.xml><?xml version="1.0" encoding="utf-8"?>
<calcChain xmlns="http://schemas.openxmlformats.org/spreadsheetml/2006/main">
  <c r="H70" i="24" l="1"/>
  <c r="H71" i="24" s="1"/>
  <c r="H69" i="24"/>
  <c r="H68" i="24"/>
  <c r="H63" i="24"/>
  <c r="H64" i="24" s="1"/>
  <c r="H58" i="24"/>
  <c r="H59" i="24" s="1"/>
  <c r="H49" i="24"/>
  <c r="H50" i="24" s="1"/>
  <c r="H44" i="24"/>
  <c r="H43" i="24"/>
  <c r="H42" i="24"/>
  <c r="H41" i="24"/>
  <c r="H40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35" i="24" s="1"/>
  <c r="H6" i="24"/>
  <c r="H70" i="23"/>
  <c r="H69" i="23"/>
  <c r="H68" i="23"/>
  <c r="H63" i="23"/>
  <c r="H64" i="23" s="1"/>
  <c r="H58" i="23"/>
  <c r="H59" i="23" s="1"/>
  <c r="H50" i="23"/>
  <c r="H49" i="23"/>
  <c r="H44" i="23"/>
  <c r="H43" i="23"/>
  <c r="H42" i="23"/>
  <c r="H41" i="23"/>
  <c r="H40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70" i="22"/>
  <c r="H71" i="22" s="1"/>
  <c r="H69" i="22"/>
  <c r="H68" i="22"/>
  <c r="H63" i="22"/>
  <c r="H64" i="22" s="1"/>
  <c r="H58" i="22"/>
  <c r="H59" i="22" s="1"/>
  <c r="H49" i="22"/>
  <c r="H50" i="22" s="1"/>
  <c r="H44" i="22"/>
  <c r="H43" i="22"/>
  <c r="H42" i="22"/>
  <c r="H41" i="22"/>
  <c r="H40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70" i="21"/>
  <c r="H69" i="21"/>
  <c r="H68" i="21"/>
  <c r="H63" i="21"/>
  <c r="H64" i="21" s="1"/>
  <c r="H59" i="21"/>
  <c r="H58" i="21"/>
  <c r="H49" i="21"/>
  <c r="H50" i="21" s="1"/>
  <c r="H44" i="21"/>
  <c r="H43" i="21"/>
  <c r="H42" i="21"/>
  <c r="H41" i="21"/>
  <c r="H40" i="21"/>
  <c r="H45" i="21" s="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45" i="24" l="1"/>
  <c r="H52" i="24" s="1"/>
  <c r="H71" i="23"/>
  <c r="H73" i="23" s="1"/>
  <c r="H45" i="23"/>
  <c r="H35" i="23"/>
  <c r="H52" i="23" s="1"/>
  <c r="H45" i="22"/>
  <c r="H35" i="22"/>
  <c r="H52" i="22"/>
  <c r="H71" i="21"/>
  <c r="H73" i="21" s="1"/>
  <c r="H35" i="21"/>
  <c r="H52" i="21" s="1"/>
  <c r="H73" i="24"/>
  <c r="H73" i="22"/>
  <c r="H75" i="24" l="1"/>
  <c r="H75" i="23"/>
  <c r="H75" i="22"/>
  <c r="H75" i="21"/>
  <c r="H49" i="20" l="1"/>
  <c r="H43" i="20" l="1"/>
  <c r="H34" i="20" l="1"/>
  <c r="H40" i="20"/>
  <c r="H41" i="20"/>
  <c r="H42" i="20"/>
  <c r="H44" i="20"/>
  <c r="H70" i="20"/>
  <c r="H68" i="20"/>
  <c r="H69" i="20"/>
  <c r="H63" i="20"/>
  <c r="H64" i="20" s="1"/>
  <c r="H58" i="20"/>
  <c r="H59" i="20" s="1"/>
  <c r="H50" i="20"/>
  <c r="H24" i="20"/>
  <c r="H25" i="20"/>
  <c r="H26" i="20"/>
  <c r="H27" i="20"/>
  <c r="H28" i="20"/>
  <c r="H29" i="20"/>
  <c r="H30" i="20"/>
  <c r="H31" i="20"/>
  <c r="H32" i="20"/>
  <c r="H33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45" i="20" l="1"/>
  <c r="H35" i="20"/>
  <c r="H71" i="20"/>
  <c r="H73" i="20" s="1"/>
  <c r="H52" i="20" l="1"/>
  <c r="H75" i="20" s="1"/>
  <c r="B4" i="15"/>
  <c r="F4" i="15"/>
  <c r="E4" i="15"/>
  <c r="D4" i="15"/>
  <c r="C4" i="15"/>
  <c r="G4" i="15" l="1"/>
</calcChain>
</file>

<file path=xl/sharedStrings.xml><?xml version="1.0" encoding="utf-8"?>
<sst xmlns="http://schemas.openxmlformats.org/spreadsheetml/2006/main" count="924" uniqueCount="343">
  <si>
    <t>Contract Line Item Number (CLIN)</t>
  </si>
  <si>
    <t>Service Level Specification</t>
  </si>
  <si>
    <t>Location</t>
  </si>
  <si>
    <t>PSRN -1</t>
  </si>
  <si>
    <t>PSRN</t>
  </si>
  <si>
    <t>PSRN – 1</t>
  </si>
  <si>
    <t>Non PSRN</t>
  </si>
  <si>
    <t xml:space="preserve">Non PSRN </t>
  </si>
  <si>
    <t>Description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</si>
  <si>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</si>
  <si>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</si>
  <si>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</si>
  <si>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</si>
  <si>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</si>
  <si>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</si>
  <si>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</si>
  <si>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</si>
  <si>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</si>
  <si>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</si>
  <si>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</si>
  <si>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</si>
  <si>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</si>
  <si>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</si>
  <si>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</si>
  <si>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</si>
  <si>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</si>
  <si>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</si>
  <si>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</si>
  <si>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</si>
  <si>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</si>
  <si>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</si>
  <si>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</si>
  <si>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</si>
  <si>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</si>
  <si>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</si>
  <si>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</si>
  <si>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</si>
  <si>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0030</t>
  </si>
  <si>
    <t>0031</t>
  </si>
  <si>
    <t>0032</t>
  </si>
  <si>
    <t>0033</t>
  </si>
  <si>
    <t>0034</t>
  </si>
  <si>
    <t>0035</t>
  </si>
  <si>
    <t>Janitor</t>
  </si>
  <si>
    <t>Porter</t>
  </si>
  <si>
    <t>BASE YEAR</t>
  </si>
  <si>
    <t>Cleanable
Square Footage</t>
  </si>
  <si>
    <t>Extended Cost</t>
  </si>
  <si>
    <t>Fixed
Montly
Rate</t>
  </si>
  <si>
    <t>Fixed
Hourly
Rate</t>
  </si>
  <si>
    <t>TOTAL COST</t>
  </si>
  <si>
    <t>Supervisor (Laboror)</t>
  </si>
  <si>
    <t>MPD FIRING RAGE JANITORIAL SERVICES</t>
  </si>
  <si>
    <t>HAZARDOUS WASTE PICK-UP SERVICES</t>
  </si>
  <si>
    <t>ENVIRONMENTAL CLEANING SERVICES</t>
  </si>
  <si>
    <t>SUPPLEMENTAL SERVICE LABOR RATES</t>
  </si>
  <si>
    <t>4020</t>
  </si>
  <si>
    <t>Fixed
Monthly
Rate</t>
  </si>
  <si>
    <t>Estimated Quantity</t>
  </si>
  <si>
    <t>Fixed
Per Box
Rate</t>
  </si>
  <si>
    <r>
      <t>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District  
101 M St., SW </t>
    </r>
  </si>
  <si>
    <r>
      <t>2</t>
    </r>
    <r>
      <rPr>
        <vertAlign val="superscript"/>
        <sz val="11"/>
        <color rgb="FF000000"/>
        <rFont val="Calibri"/>
        <family val="2"/>
        <scheme val="minor"/>
      </rPr>
      <t>nd</t>
    </r>
    <r>
      <rPr>
        <sz val="11"/>
        <color rgb="FF000000"/>
        <rFont val="Calibri"/>
        <family val="2"/>
        <scheme val="minor"/>
      </rPr>
      <t xml:space="preserve"> District Headquarters 
3320 Idaho Ave., NW    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</si>
  <si>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District Sub-Station 
500 E Street, SE  </t>
    </r>
  </si>
  <si>
    <r>
      <t>3</t>
    </r>
    <r>
      <rPr>
        <vertAlign val="superscript"/>
        <sz val="11"/>
        <color rgb="FF000000"/>
        <rFont val="Calibri"/>
        <family val="2"/>
        <scheme val="minor"/>
      </rPr>
      <t>rd</t>
    </r>
    <r>
      <rPr>
        <sz val="11"/>
        <color rgb="FF000000"/>
        <rFont val="Calibri"/>
        <family val="2"/>
        <scheme val="minor"/>
      </rPr>
      <t xml:space="preserve"> District Headquarters 
1620 V Street, NW  </t>
    </r>
  </si>
  <si>
    <t xml:space="preserve">4th  District Sub-Station 
750 Park Road, NW   </t>
  </si>
  <si>
    <r>
      <t>4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District Headquarters  
6001 Georgia Ave., NW </t>
    </r>
  </si>
  <si>
    <r>
      <t>5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District 
1805 Bladensburg Rd NE  </t>
    </r>
  </si>
  <si>
    <r>
      <t>6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District Sub-Station 
2701 Penn Ave., SE  </t>
    </r>
  </si>
  <si>
    <r>
      <t>6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District/Youth Division 
5002 Hayes Street, NE</t>
    </r>
  </si>
  <si>
    <r>
      <t>7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District 
2455 Alabama Ave., SE</t>
    </r>
  </si>
  <si>
    <t xml:space="preserve">Special Operations Division Tactical Branch 
2850 NY Avenue NE    </t>
  </si>
  <si>
    <t xml:space="preserve">NSID (Narcotics) 
2850 NY Avenue NE   </t>
  </si>
  <si>
    <t xml:space="preserve">Fleet Service 
2175 West Virginia Ave NE   </t>
  </si>
  <si>
    <t>MPD Warehouse/Evidence Control Branch 
17 DC Village Lane SW</t>
  </si>
  <si>
    <t xml:space="preserve">Traffic Safety &amp; Special Enforcement Branch 
501 New York Ave, NW   </t>
  </si>
  <si>
    <t xml:space="preserve">Harbor Patrol
550 Water Street, SW   </t>
  </si>
  <si>
    <t xml:space="preserve">Patrol Services North 
801 Shepherd Street, NW   </t>
  </si>
  <si>
    <t xml:space="preserve"> ERT/DSO - 
#3B DC Village Lane Bldg , SW</t>
  </si>
  <si>
    <t xml:space="preserve">Bundy Building 
429 O Street, NW   </t>
  </si>
  <si>
    <t>Recruiting Blue Plains 
#1 DC Village Lane  SW</t>
  </si>
  <si>
    <t xml:space="preserve">Henry Daly Building 
300 Indiana Ave, NW   </t>
  </si>
  <si>
    <t>Bomb Squad 
4669 Blue Plains Dr., SW</t>
  </si>
  <si>
    <t>Impound Lot 
5001 Shepherd Parkway, SW</t>
  </si>
  <si>
    <t>K-9 Unit 
4665 Blue Plains Dr., SW</t>
  </si>
  <si>
    <t>Equipment and Supply Branch 
2850 NY Avenue NE</t>
  </si>
  <si>
    <t>DPW at Blue Plains-Impound
5001 Shepherd Parkway, SW</t>
  </si>
  <si>
    <t xml:space="preserve"> PSRN - 1</t>
  </si>
  <si>
    <t>PSRN - 1</t>
  </si>
  <si>
    <t>Training Academy 
4665 Blue Plains Dr., SW</t>
  </si>
  <si>
    <t xml:space="preserve">Special Liasion Unit  
1369-A Connecticut Ave. NW 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</si>
  <si>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</si>
  <si>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</si>
  <si>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</si>
  <si>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</si>
  <si>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</si>
  <si>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</si>
  <si>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</si>
  <si>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</si>
  <si>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</si>
  <si>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</si>
  <si>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</si>
  <si>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</si>
  <si>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</si>
  <si>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</si>
  <si>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</si>
  <si>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</si>
  <si>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</si>
  <si>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</si>
  <si>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</si>
  <si>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</si>
  <si>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</si>
  <si>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</si>
  <si>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</si>
  <si>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</si>
  <si>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</si>
  <si>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</si>
  <si>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</si>
  <si>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</si>
  <si>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1030</t>
  </si>
  <si>
    <t>1031</t>
  </si>
  <si>
    <t>1032</t>
  </si>
  <si>
    <t>1033</t>
  </si>
  <si>
    <t>1034</t>
  </si>
  <si>
    <t>1035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</si>
  <si>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</si>
  <si>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</si>
  <si>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</si>
  <si>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</si>
  <si>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</si>
  <si>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</si>
  <si>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</si>
  <si>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</si>
  <si>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</si>
  <si>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</si>
  <si>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</si>
  <si>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</si>
  <si>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</si>
  <si>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</si>
  <si>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</si>
  <si>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</si>
  <si>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</si>
  <si>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</si>
  <si>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</si>
  <si>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</si>
  <si>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</si>
  <si>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</si>
  <si>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</si>
  <si>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</si>
  <si>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</si>
  <si>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</si>
  <si>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</si>
  <si>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</si>
  <si>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2030</t>
  </si>
  <si>
    <t>2031</t>
  </si>
  <si>
    <t>2032</t>
  </si>
  <si>
    <t>2033</t>
  </si>
  <si>
    <t>2034</t>
  </si>
  <si>
    <t>2035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</si>
  <si>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</si>
  <si>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</si>
  <si>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</si>
  <si>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</si>
  <si>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</si>
  <si>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</si>
  <si>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</si>
  <si>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</si>
  <si>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</si>
  <si>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</si>
  <si>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</si>
  <si>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</si>
  <si>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</si>
  <si>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</si>
  <si>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</si>
  <si>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</si>
  <si>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</si>
  <si>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</si>
  <si>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</si>
  <si>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</si>
  <si>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</si>
  <si>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</si>
  <si>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</si>
  <si>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</si>
  <si>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</si>
  <si>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</si>
  <si>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</si>
  <si>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</si>
  <si>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3030</t>
  </si>
  <si>
    <t>3031</t>
  </si>
  <si>
    <t>3032</t>
  </si>
  <si>
    <t>3033</t>
  </si>
  <si>
    <t>3034</t>
  </si>
  <si>
    <t>3035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</si>
  <si>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</si>
  <si>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</si>
  <si>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</si>
  <si>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</si>
  <si>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</si>
  <si>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</si>
  <si>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</si>
  <si>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</si>
  <si>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</si>
  <si>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</si>
  <si>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</si>
  <si>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</si>
  <si>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</si>
  <si>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</si>
  <si>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</si>
  <si>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</si>
  <si>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</si>
  <si>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</si>
  <si>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</si>
  <si>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4021</t>
  </si>
  <si>
    <t>4022</t>
  </si>
  <si>
    <t>4023</t>
  </si>
  <si>
    <t>4024</t>
  </si>
  <si>
    <t>4025</t>
  </si>
  <si>
    <t>4026</t>
  </si>
  <si>
    <t>4027</t>
  </si>
  <si>
    <t>4028</t>
  </si>
  <si>
    <t>4030</t>
  </si>
  <si>
    <t>4031</t>
  </si>
  <si>
    <t>4032</t>
  </si>
  <si>
    <t>4033</t>
  </si>
  <si>
    <t>4034</t>
  </si>
  <si>
    <t>4035</t>
  </si>
  <si>
    <t xml:space="preserve">OPTION YEAR ONE </t>
  </si>
  <si>
    <t xml:space="preserve">OPTION YEAR TWO </t>
  </si>
  <si>
    <t>OPTION YEAR THREE</t>
  </si>
  <si>
    <t>OPTION YEAR FOUR</t>
  </si>
  <si>
    <t>NOT-TO-EXCEED COST</t>
  </si>
  <si>
    <t>B.6.1</t>
  </si>
  <si>
    <t>B.6.1.1</t>
  </si>
  <si>
    <t>B.6.1.2</t>
  </si>
  <si>
    <t>B.6.1.3</t>
  </si>
  <si>
    <t>B.6.1.4</t>
  </si>
  <si>
    <t>B.6.1.5</t>
  </si>
  <si>
    <t>B.6.2</t>
  </si>
  <si>
    <t>B.6.2.1</t>
  </si>
  <si>
    <t>B.6.2.2</t>
  </si>
  <si>
    <t>B.6.2.3</t>
  </si>
  <si>
    <t>B.6.2.4</t>
  </si>
  <si>
    <t>B.6.2.5</t>
  </si>
  <si>
    <t>B.6.3</t>
  </si>
  <si>
    <t>B.6.3.1</t>
  </si>
  <si>
    <t>B.6.3.2</t>
  </si>
  <si>
    <t>B.6.3.3</t>
  </si>
  <si>
    <t>B.6.3.4</t>
  </si>
  <si>
    <t>B.6.3.5</t>
  </si>
  <si>
    <t>B.6.4</t>
  </si>
  <si>
    <t>B.6.4.1</t>
  </si>
  <si>
    <t>B.6.4.2</t>
  </si>
  <si>
    <t>B.6.4.3</t>
  </si>
  <si>
    <t>B.6.4.4</t>
  </si>
  <si>
    <t>B.6.4.5</t>
  </si>
  <si>
    <t>B.6.5</t>
  </si>
  <si>
    <t>B.6.5.1</t>
  </si>
  <si>
    <t>B.6.5.2</t>
  </si>
  <si>
    <t>B.6.5.3</t>
  </si>
  <si>
    <t>B.6.5.4</t>
  </si>
  <si>
    <t>B.6.5.5</t>
  </si>
  <si>
    <t>ITEM DESCRIPTION</t>
  </si>
  <si>
    <t>CLIN</t>
  </si>
  <si>
    <t>TOTAL</t>
  </si>
  <si>
    <t>COST REIMBURSEMENT COMPONENT</t>
  </si>
  <si>
    <t>SUPPLEMENTAL SERVICE</t>
  </si>
  <si>
    <t>Section C.4.3 Specialized Cleaning of the MPD  Firing Range located at 4665 Blue Plains Drive, SW, Washington D.C.</t>
  </si>
  <si>
    <t>Section C.4.4 Hazardous Waste Pick-up at various District Facilites</t>
  </si>
  <si>
    <t>Section C.4.5 Environmental Cleaning at various District Facilities</t>
  </si>
  <si>
    <t>SUPPLEMENTAL SERVICE LABOR RATES
Supervisor (Laboror)</t>
  </si>
  <si>
    <t>SUPPLEMENTAL SERVICE LABOR RATES
Janitor</t>
  </si>
  <si>
    <t>SUPPLEMENTAL SERVICE LABOR RATES
Porter</t>
  </si>
  <si>
    <t>BASE + All OPTIONS</t>
  </si>
  <si>
    <t>BASIC JANITORIAL SERVICES FOR MPD</t>
  </si>
  <si>
    <t>Fixed
Daily
Rate</t>
  </si>
  <si>
    <t>Extended Yearly 
Cost</t>
  </si>
  <si>
    <t xml:space="preserve">Warehouse
3180 V Street, NE  </t>
  </si>
  <si>
    <t xml:space="preserve">Engine 16 
1018 13th Street, NW </t>
  </si>
  <si>
    <t xml:space="preserve">Quantity </t>
  </si>
  <si>
    <t>Quantity
(Per Week)</t>
  </si>
  <si>
    <t>0029</t>
  </si>
  <si>
    <t>1029</t>
  </si>
  <si>
    <t>B.6.1.6</t>
  </si>
  <si>
    <t>B.6.2.6</t>
  </si>
  <si>
    <t>B.6.3.6</t>
  </si>
  <si>
    <t>B.6.4.6</t>
  </si>
  <si>
    <t>B.6.5.6</t>
  </si>
  <si>
    <t>DHS Warehouse
4 DC Village Ln, SW</t>
  </si>
  <si>
    <t>WEEKLY - BASIC JANITORIAL SERVICES FOR MPD, FEMS &amp; DHS</t>
  </si>
  <si>
    <t xml:space="preserve">Engine 2
500 F Street, NW </t>
  </si>
  <si>
    <t>FEMS Fleet
1103 Half Street, SW</t>
  </si>
  <si>
    <t>0036</t>
  </si>
  <si>
    <t>0037</t>
  </si>
  <si>
    <t>0038</t>
  </si>
  <si>
    <t>0039</t>
  </si>
  <si>
    <t xml:space="preserve"> TOTAL COST</t>
  </si>
  <si>
    <t>1036</t>
  </si>
  <si>
    <t>1037</t>
  </si>
  <si>
    <t>1038</t>
  </si>
  <si>
    <t>1039</t>
  </si>
  <si>
    <t>2029</t>
  </si>
  <si>
    <t>2036</t>
  </si>
  <si>
    <t>2037</t>
  </si>
  <si>
    <t>2038</t>
  </si>
  <si>
    <t>2039</t>
  </si>
  <si>
    <t>3029</t>
  </si>
  <si>
    <t>3036</t>
  </si>
  <si>
    <t>3037</t>
  </si>
  <si>
    <t>3038</t>
  </si>
  <si>
    <t>3039</t>
  </si>
  <si>
    <t>4029</t>
  </si>
  <si>
    <t>4036</t>
  </si>
  <si>
    <t>4037</t>
  </si>
  <si>
    <t>4038</t>
  </si>
  <si>
    <t>4039</t>
  </si>
  <si>
    <t>00389</t>
  </si>
  <si>
    <t>0040</t>
  </si>
  <si>
    <t xml:space="preserve">Training Academy; Gun Hut and Tactical Village
500 F Street, NW </t>
  </si>
  <si>
    <t>1040</t>
  </si>
  <si>
    <t>4040</t>
  </si>
  <si>
    <t>3040</t>
  </si>
  <si>
    <t>2040</t>
  </si>
  <si>
    <t>REVISED 3/16/2018</t>
  </si>
  <si>
    <t>BASE YEAR TOTAL BASIC SERVICES</t>
  </si>
  <si>
    <t>Building
Square Footage</t>
  </si>
  <si>
    <t>Not Applicable</t>
  </si>
  <si>
    <t>BASE YEAR TOTAL SUPPLEMENTAL SERVICES</t>
  </si>
  <si>
    <t>BASE YEAR GRAND TOTAL (BASIC SERVICES + SUPPLEMENTALY SERVICES)</t>
  </si>
  <si>
    <t>OPTION YEAR ONE (OY1)</t>
  </si>
  <si>
    <t>OY1 TOTAL SUPPLEMENTAL SERVICES</t>
  </si>
  <si>
    <t>OY1 GRAND TOTAL (BASIC SERVICES + SUPPLEMENTALY SERVICES)</t>
  </si>
  <si>
    <t>OPTION YEAR TWO (OY2)</t>
  </si>
  <si>
    <t>OY1 TOTAL BASIC SERVICES</t>
  </si>
  <si>
    <t>OY2 TOTAL BASIC SERVICES</t>
  </si>
  <si>
    <t>OY3 TOTAL SUPPLEMENTAL SERVICES</t>
  </si>
  <si>
    <t>OY2 TOTAL SUPPLEMENTAL SERVICES</t>
  </si>
  <si>
    <t>OY2 GRAND TOTAL (BASIC SERVICES + SUPPLEMENTALY SERVICES)</t>
  </si>
  <si>
    <t>OPTION YEAR THREE (OY3)</t>
  </si>
  <si>
    <t>OY3 TOTAL BASIC SERVICES</t>
  </si>
  <si>
    <t>OY3 GRAND TOTAL (BASIC SERVICES + SUPPLEMENTALY SERVICES)</t>
  </si>
  <si>
    <t>OPTION YEAR FOUR (OY4)</t>
  </si>
  <si>
    <t>OY4 TOTAL BASIC SERVICES</t>
  </si>
  <si>
    <t>OY4 TOTAL SUPPLEMENTAL SERVICES</t>
  </si>
  <si>
    <t>OY4 GRAND TOTAL (BASIC SERVICES + SUPPLEMENTALY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</si>
</sst>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6">
    <xf numFmtId="0" fontId="0" fillId="0" borderId="0" xfId="0"/>
    <xf numFmtId="44" fontId="0" fillId="2" borderId="1" xfId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wrapText="1"/>
    </xf>
    <xf numFmtId="40" fontId="0" fillId="0" borderId="0" xfId="2" applyNumberFormat="1" applyFont="1" applyAlignment="1" applyProtection="1">
      <alignment horizontal="center"/>
    </xf>
    <xf numFmtId="44" fontId="0" fillId="0" borderId="0" xfId="1" applyFont="1" applyAlignme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horizontal="center"/>
    </xf>
    <xf numFmtId="0" fontId="2" fillId="4" borderId="7" xfId="0" applyFont="1" applyFill="1" applyBorder="1" applyAlignment="1" applyProtection="1">
      <alignment horizontal="center" wrapText="1"/>
    </xf>
    <xf numFmtId="0" fontId="6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40" fontId="2" fillId="4" borderId="1" xfId="2" applyNumberFormat="1" applyFont="1" applyFill="1" applyBorder="1" applyAlignment="1" applyProtection="1">
      <alignment horizontal="center" wrapText="1"/>
    </xf>
    <xf numFmtId="44" fontId="2" fillId="4" borderId="1" xfId="1" applyFont="1" applyFill="1" applyBorder="1" applyAlignment="1" applyProtection="1">
      <alignment horizontal="right" wrapText="1"/>
    </xf>
    <xf numFmtId="44" fontId="2" fillId="4" borderId="1" xfId="1" applyFont="1" applyFill="1" applyBorder="1" applyAlignment="1" applyProtection="1">
      <alignment horizontal="center" wrapText="1"/>
    </xf>
    <xf numFmtId="44" fontId="2" fillId="4" borderId="8" xfId="1" applyFont="1" applyFill="1" applyBorder="1" applyAlignment="1" applyProtection="1">
      <alignment horizontal="right" wrapText="1"/>
    </xf>
    <xf numFmtId="49" fontId="0" fillId="0" borderId="7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38" fontId="0" fillId="0" borderId="1" xfId="1" applyNumberFormat="1" applyFont="1" applyBorder="1" applyAlignment="1" applyProtection="1">
      <alignment horizontal="center" vertical="center"/>
    </xf>
    <xf numFmtId="44" fontId="0" fillId="0" borderId="8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4" fontId="3" fillId="3" borderId="1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 wrapText="1"/>
    </xf>
    <xf numFmtId="44" fontId="3" fillId="0" borderId="0" xfId="0" applyNumberFormat="1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center" vertical="center" wrapText="1"/>
    </xf>
    <xf numFmtId="44" fontId="2" fillId="4" borderId="1" xfId="1" applyFont="1" applyFill="1" applyBorder="1" applyAlignment="1" applyProtection="1">
      <alignment horizontal="center" vertical="center" wrapText="1"/>
    </xf>
    <xf numFmtId="44" fontId="2" fillId="4" borderId="8" xfId="1" applyFont="1" applyFill="1" applyBorder="1" applyAlignment="1" applyProtection="1">
      <alignment horizontal="right" vertical="center" wrapText="1"/>
    </xf>
    <xf numFmtId="44" fontId="0" fillId="0" borderId="8" xfId="0" applyNumberFormat="1" applyFont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40" fontId="4" fillId="0" borderId="0" xfId="2" applyNumberFormat="1" applyFont="1" applyFill="1" applyBorder="1" applyAlignment="1" applyProtection="1">
      <alignment horizontal="center" vertical="center"/>
    </xf>
    <xf numFmtId="44" fontId="0" fillId="0" borderId="0" xfId="1" applyFont="1" applyFill="1" applyBorder="1" applyAlignment="1" applyProtection="1">
      <alignment horizontal="right" vertical="center"/>
    </xf>
    <xf numFmtId="38" fontId="0" fillId="0" borderId="0" xfId="1" applyNumberFormat="1" applyFont="1" applyFill="1" applyBorder="1" applyAlignment="1" applyProtection="1">
      <alignment horizontal="center" vertical="center"/>
    </xf>
    <xf numFmtId="44" fontId="0" fillId="0" borderId="0" xfId="0" applyNumberFormat="1" applyFont="1" applyFill="1" applyBorder="1" applyAlignment="1" applyProtection="1">
      <alignment vertical="center"/>
    </xf>
    <xf numFmtId="38" fontId="0" fillId="0" borderId="1" xfId="1" applyNumberFormat="1" applyFont="1" applyBorder="1" applyAlignment="1" applyProtection="1">
      <alignment horizontal="center"/>
    </xf>
    <xf numFmtId="44" fontId="0" fillId="0" borderId="8" xfId="0" applyNumberFormat="1" applyFont="1" applyBorder="1" applyAlignment="1" applyProtection="1"/>
    <xf numFmtId="44" fontId="3" fillId="3" borderId="12" xfId="0" applyNumberFormat="1" applyFont="1" applyFill="1" applyBorder="1" applyAlignment="1" applyProtection="1"/>
    <xf numFmtId="0" fontId="2" fillId="0" borderId="0" xfId="0" applyFont="1" applyBorder="1" applyAlignment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wrapText="1"/>
    </xf>
    <xf numFmtId="40" fontId="0" fillId="0" borderId="0" xfId="2" applyNumberFormat="1" applyFont="1" applyBorder="1" applyAlignment="1" applyProtection="1">
      <alignment horizontal="center"/>
    </xf>
    <xf numFmtId="38" fontId="0" fillId="0" borderId="0" xfId="1" applyNumberFormat="1" applyFont="1" applyBorder="1" applyAlignment="1" applyProtection="1"/>
    <xf numFmtId="44" fontId="0" fillId="0" borderId="0" xfId="1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44" fontId="9" fillId="4" borderId="8" xfId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/>
    <xf numFmtId="49" fontId="2" fillId="0" borderId="20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19" xfId="0" applyBorder="1" applyAlignment="1">
      <alignment horizontal="center" vertic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22" xfId="0" applyBorder="1"/>
    <xf numFmtId="44" fontId="8" fillId="4" borderId="8" xfId="1" applyFont="1" applyFill="1" applyBorder="1" applyAlignment="1">
      <alignment horizontal="center"/>
    </xf>
    <xf numFmtId="44" fontId="8" fillId="0" borderId="12" xfId="1" applyFont="1" applyBorder="1" applyAlignment="1">
      <alignment horizontal="center"/>
    </xf>
    <xf numFmtId="0" fontId="11" fillId="5" borderId="23" xfId="0" applyFont="1" applyFill="1" applyBorder="1" applyAlignment="1">
      <alignment horizontal="center" vertical="center" wrapText="1"/>
    </xf>
    <xf numFmtId="49" fontId="11" fillId="5" borderId="7" xfId="0" applyNumberFormat="1" applyFont="1" applyFill="1" applyBorder="1" applyAlignment="1">
      <alignment horizontal="center" wrapText="1"/>
    </xf>
    <xf numFmtId="49" fontId="11" fillId="0" borderId="7" xfId="0" applyNumberFormat="1" applyFont="1" applyBorder="1" applyAlignment="1">
      <alignment horizontal="center" vertical="center" wrapText="1"/>
    </xf>
    <xf numFmtId="44" fontId="8" fillId="0" borderId="6" xfId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/>
    <xf numFmtId="44" fontId="8" fillId="0" borderId="24" xfId="1" applyFont="1" applyFill="1" applyBorder="1" applyAlignment="1">
      <alignment horizontal="center"/>
    </xf>
    <xf numFmtId="44" fontId="8" fillId="0" borderId="24" xfId="1" applyFont="1" applyBorder="1" applyAlignment="1">
      <alignment horizontal="center"/>
    </xf>
    <xf numFmtId="44" fontId="0" fillId="0" borderId="0" xfId="0" applyNumberFormat="1" applyAlignment="1"/>
    <xf numFmtId="49" fontId="0" fillId="0" borderId="7" xfId="0" quotePrefix="1" applyNumberFormat="1" applyFont="1" applyBorder="1" applyAlignment="1" applyProtection="1">
      <alignment horizontal="center"/>
    </xf>
    <xf numFmtId="44" fontId="2" fillId="4" borderId="16" xfId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/>
    <xf numFmtId="0" fontId="3" fillId="7" borderId="4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4" fontId="3" fillId="8" borderId="0" xfId="0" applyNumberFormat="1" applyFont="1" applyFill="1" applyBorder="1" applyAlignment="1" applyProtection="1">
      <alignment vertical="center"/>
    </xf>
    <xf numFmtId="38" fontId="4" fillId="0" borderId="1" xfId="2" applyNumberFormat="1" applyFont="1" applyBorder="1" applyAlignment="1" applyProtection="1">
      <alignment horizontal="center" vertical="center"/>
    </xf>
    <xf numFmtId="38" fontId="4" fillId="0" borderId="1" xfId="2" applyNumberFormat="1" applyFont="1" applyFill="1" applyBorder="1" applyAlignment="1" applyProtection="1">
      <alignment horizontal="center" vertical="center"/>
    </xf>
    <xf numFmtId="38" fontId="0" fillId="0" borderId="1" xfId="2" applyNumberFormat="1" applyFont="1" applyBorder="1" applyAlignment="1" applyProtection="1">
      <alignment horizontal="center" vertical="center"/>
    </xf>
    <xf numFmtId="44" fontId="2" fillId="4" borderId="16" xfId="1" applyFont="1" applyFill="1" applyBorder="1" applyAlignment="1" applyProtection="1">
      <alignment horizontal="right" vertical="center" wrapText="1"/>
    </xf>
    <xf numFmtId="44" fontId="4" fillId="2" borderId="17" xfId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 wrapText="1"/>
    </xf>
    <xf numFmtId="40" fontId="0" fillId="0" borderId="0" xfId="2" applyNumberFormat="1" applyFont="1" applyAlignment="1" applyProtection="1">
      <alignment horizontal="right"/>
    </xf>
    <xf numFmtId="44" fontId="0" fillId="0" borderId="0" xfId="1" applyFont="1" applyAlignment="1" applyProtection="1">
      <alignment horizontal="right"/>
    </xf>
    <xf numFmtId="0" fontId="2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0" fillId="0" borderId="7" xfId="0" quotePrefix="1" applyNumberFormat="1" applyFont="1" applyBorder="1" applyAlignment="1" applyProtection="1">
      <alignment horizontal="center" vertical="center"/>
    </xf>
    <xf numFmtId="44" fontId="3" fillId="6" borderId="0" xfId="0" applyNumberFormat="1" applyFont="1" applyFill="1" applyAlignment="1" applyProtection="1"/>
    <xf numFmtId="0" fontId="3" fillId="6" borderId="0" xfId="0" applyFont="1" applyFill="1" applyAlignment="1" applyProtection="1">
      <alignment horizontal="right"/>
    </xf>
    <xf numFmtId="0" fontId="17" fillId="7" borderId="0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44" fontId="0" fillId="2" borderId="16" xfId="2" applyNumberFormat="1" applyFont="1" applyFill="1" applyBorder="1" applyAlignment="1" applyProtection="1">
      <alignment horizontal="center"/>
      <protection locked="0"/>
    </xf>
    <xf numFmtId="44" fontId="0" fillId="2" borderId="17" xfId="2" applyNumberFormat="1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right"/>
    </xf>
    <xf numFmtId="0" fontId="3" fillId="3" borderId="10" xfId="0" applyFont="1" applyFill="1" applyBorder="1" applyAlignment="1" applyProtection="1">
      <alignment horizontal="right"/>
    </xf>
    <xf numFmtId="0" fontId="3" fillId="3" borderId="11" xfId="0" applyFont="1" applyFill="1" applyBorder="1" applyAlignment="1" applyProtection="1">
      <alignment horizontal="right"/>
    </xf>
    <xf numFmtId="0" fontId="3" fillId="7" borderId="13" xfId="0" applyFont="1" applyFill="1" applyBorder="1" applyAlignment="1" applyProtection="1">
      <alignment horizontal="center"/>
    </xf>
    <xf numFmtId="0" fontId="3" fillId="7" borderId="14" xfId="0" applyFont="1" applyFill="1" applyBorder="1" applyAlignment="1" applyProtection="1">
      <alignment horizontal="center"/>
    </xf>
    <xf numFmtId="0" fontId="3" fillId="7" borderId="15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44" fontId="2" fillId="4" borderId="16" xfId="1" applyFont="1" applyFill="1" applyBorder="1" applyAlignment="1" applyProtection="1">
      <alignment horizontal="center" vertical="center" wrapText="1"/>
    </xf>
    <xf numFmtId="44" fontId="2" fillId="4" borderId="17" xfId="1" applyFont="1" applyFill="1" applyBorder="1" applyAlignment="1" applyProtection="1">
      <alignment horizontal="center" vertical="center" wrapText="1"/>
    </xf>
    <xf numFmtId="164" fontId="4" fillId="0" borderId="16" xfId="0" applyNumberFormat="1" applyFont="1" applyFill="1" applyBorder="1" applyAlignment="1" applyProtection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</xf>
    <xf numFmtId="44" fontId="4" fillId="2" borderId="16" xfId="2" applyNumberFormat="1" applyFont="1" applyFill="1" applyBorder="1" applyAlignment="1" applyProtection="1">
      <alignment horizontal="center" vertical="center"/>
      <protection locked="0"/>
    </xf>
    <xf numFmtId="44" fontId="4" fillId="2" borderId="17" xfId="2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right"/>
    </xf>
    <xf numFmtId="0" fontId="3" fillId="3" borderId="3" xfId="0" applyFont="1" applyFill="1" applyBorder="1" applyAlignment="1" applyProtection="1">
      <alignment horizontal="right"/>
    </xf>
    <xf numFmtId="49" fontId="3" fillId="8" borderId="0" xfId="0" applyNumberFormat="1" applyFont="1" applyFill="1" applyBorder="1" applyAlignment="1" applyProtection="1">
      <alignment horizontal="right" vertical="center"/>
    </xf>
    <xf numFmtId="0" fontId="2" fillId="4" borderId="16" xfId="0" applyFont="1" applyFill="1" applyBorder="1" applyAlignment="1" applyProtection="1">
      <alignment horizontal="center" wrapText="1"/>
    </xf>
    <xf numFmtId="0" fontId="2" fillId="4" borderId="17" xfId="0" applyFont="1" applyFill="1" applyBorder="1" applyAlignment="1" applyProtection="1">
      <alignment horizontal="center" wrapText="1"/>
    </xf>
    <xf numFmtId="44" fontId="2" fillId="4" borderId="16" xfId="1" applyFont="1" applyFill="1" applyBorder="1" applyAlignment="1" applyProtection="1">
      <alignment horizontal="center" wrapText="1"/>
    </xf>
    <xf numFmtId="44" fontId="2" fillId="4" borderId="17" xfId="1" applyFont="1" applyFill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49" fontId="3" fillId="3" borderId="9" xfId="0" applyNumberFormat="1" applyFont="1" applyFill="1" applyBorder="1" applyAlignment="1" applyProtection="1">
      <alignment horizontal="right" vertical="center"/>
    </xf>
    <xf numFmtId="49" fontId="3" fillId="3" borderId="10" xfId="0" applyNumberFormat="1" applyFont="1" applyFill="1" applyBorder="1" applyAlignment="1" applyProtection="1">
      <alignment horizontal="right" vertical="center"/>
    </xf>
    <xf numFmtId="49" fontId="3" fillId="3" borderId="11" xfId="0" applyNumberFormat="1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right" vertical="center"/>
    </xf>
    <xf numFmtId="49" fontId="11" fillId="4" borderId="4" xfId="0" applyNumberFormat="1" applyFont="1" applyFill="1" applyBorder="1" applyAlignment="1">
      <alignment horizontal="center" wrapText="1"/>
    </xf>
    <xf numFmtId="49" fontId="11" fillId="4" borderId="7" xfId="0" applyNumberFormat="1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showGridLines="0" tabSelected="1" zoomScale="130" zoomScaleNormal="130" zoomScaleSheetLayoutView="100" workbookViewId="0">
      <selection activeCell="F6" sqref="F6"/>
    </sheetView>
  </sheetViews>
  <sheetFormatPr defaultColWidth="9.140625" defaultRowHeight="15" x14ac:dyDescent="0.25"/>
  <cols>
    <col min="1" max="1" width="1.7109375" style="9" customWidth="1"/>
    <col min="2" max="2" width="8.7109375" style="4" customWidth="1"/>
    <col min="3" max="3" width="12.7109375" style="10" customWidth="1"/>
    <col min="4" max="4" width="25.7109375" style="6" customWidth="1"/>
    <col min="5" max="5" width="14.7109375" style="7" customWidth="1"/>
    <col min="6" max="6" width="13.7109375" style="8" customWidth="1"/>
    <col min="7" max="7" width="9.7109375" style="8" customWidth="1"/>
    <col min="8" max="8" width="14.7109375" style="9" customWidth="1"/>
    <col min="9" max="9" width="2" style="9" customWidth="1"/>
    <col min="10" max="16384" width="9.140625" style="9"/>
  </cols>
  <sheetData>
    <row r="1" spans="2:8" x14ac:dyDescent="0.25">
      <c r="C1" s="5"/>
      <c r="G1" s="112"/>
      <c r="H1" s="112"/>
    </row>
    <row r="2" spans="2:8" ht="16.5" customHeight="1" x14ac:dyDescent="0.25">
      <c r="B2" s="5" t="s">
        <v>230</v>
      </c>
      <c r="C2" s="5" t="s">
        <v>45</v>
      </c>
      <c r="G2" s="146" t="s">
        <v>321</v>
      </c>
      <c r="H2" s="146"/>
    </row>
    <row r="3" spans="2:8" ht="15.75" thickBot="1" x14ac:dyDescent="0.3"/>
    <row r="4" spans="2:8" x14ac:dyDescent="0.25">
      <c r="B4" s="97" t="s">
        <v>231</v>
      </c>
      <c r="C4" s="147" t="s">
        <v>272</v>
      </c>
      <c r="D4" s="147"/>
      <c r="E4" s="147"/>
      <c r="F4" s="147"/>
      <c r="G4" s="147"/>
      <c r="H4" s="148"/>
    </row>
    <row r="5" spans="2:8" s="6" customFormat="1" ht="75" x14ac:dyDescent="0.25">
      <c r="B5" s="11" t="s">
        <v>0</v>
      </c>
      <c r="C5" s="12" t="s">
        <v>1</v>
      </c>
      <c r="D5" s="13" t="s">
        <v>2</v>
      </c>
      <c r="E5" s="14" t="s">
        <v>46</v>
      </c>
      <c r="F5" s="15" t="s">
        <v>48</v>
      </c>
      <c r="G5" s="16" t="s">
        <v>277</v>
      </c>
      <c r="H5" s="17" t="s">
        <v>47</v>
      </c>
    </row>
    <row r="6" spans="2:8" s="51" customFormat="1" ht="32.25" x14ac:dyDescent="0.25">
      <c r="B6" s="18" t="s">
        <v>9</v>
      </c>
      <c r="C6" s="19" t="s">
        <v>3</v>
      </c>
      <c r="D6" s="20" t="s">
        <v>60</v>
      </c>
      <c r="E6" s="92">
        <v>168134.5</v>
      </c>
      <c r="F6" s="1"/>
      <c r="G6" s="21">
        <v>12</v>
      </c>
      <c r="H6" s="22">
        <f>F6*G6</f>
        <v>0</v>
      </c>
    </row>
    <row r="7" spans="2:8" s="51" customFormat="1" ht="32.25" x14ac:dyDescent="0.25">
      <c r="B7" s="18" t="s">
        <v>10</v>
      </c>
      <c r="C7" s="19" t="s">
        <v>4</v>
      </c>
      <c r="D7" s="20" t="s">
        <v>62</v>
      </c>
      <c r="E7" s="92">
        <v>11636</v>
      </c>
      <c r="F7" s="1"/>
      <c r="G7" s="21">
        <v>12</v>
      </c>
      <c r="H7" s="22">
        <f t="shared" ref="H7:H34" si="0">F7*G7</f>
        <v>0</v>
      </c>
    </row>
    <row r="8" spans="2:8" s="51" customFormat="1" ht="32.25" x14ac:dyDescent="0.25">
      <c r="B8" s="18" t="s">
        <v>11</v>
      </c>
      <c r="C8" s="19" t="s">
        <v>3</v>
      </c>
      <c r="D8" s="20" t="s">
        <v>61</v>
      </c>
      <c r="E8" s="92">
        <v>29978</v>
      </c>
      <c r="F8" s="1"/>
      <c r="G8" s="21">
        <v>12</v>
      </c>
      <c r="H8" s="22">
        <f t="shared" si="0"/>
        <v>0</v>
      </c>
    </row>
    <row r="9" spans="2:8" s="51" customFormat="1" ht="32.25" x14ac:dyDescent="0.25">
      <c r="B9" s="18" t="s">
        <v>12</v>
      </c>
      <c r="C9" s="19" t="s">
        <v>3</v>
      </c>
      <c r="D9" s="20" t="s">
        <v>63</v>
      </c>
      <c r="E9" s="92">
        <v>33854</v>
      </c>
      <c r="F9" s="1"/>
      <c r="G9" s="21">
        <v>12</v>
      </c>
      <c r="H9" s="22">
        <f t="shared" si="0"/>
        <v>0</v>
      </c>
    </row>
    <row r="10" spans="2:8" s="51" customFormat="1" ht="30" x14ac:dyDescent="0.25">
      <c r="B10" s="18" t="s">
        <v>13</v>
      </c>
      <c r="C10" s="19" t="s">
        <v>4</v>
      </c>
      <c r="D10" s="20" t="s">
        <v>64</v>
      </c>
      <c r="E10" s="92">
        <v>9965</v>
      </c>
      <c r="F10" s="1"/>
      <c r="G10" s="21">
        <v>12</v>
      </c>
      <c r="H10" s="22">
        <f t="shared" si="0"/>
        <v>0</v>
      </c>
    </row>
    <row r="11" spans="2:8" s="51" customFormat="1" ht="32.25" x14ac:dyDescent="0.25">
      <c r="B11" s="18" t="s">
        <v>14</v>
      </c>
      <c r="C11" s="19" t="s">
        <v>3</v>
      </c>
      <c r="D11" s="20" t="s">
        <v>65</v>
      </c>
      <c r="E11" s="92">
        <v>35961</v>
      </c>
      <c r="F11" s="1"/>
      <c r="G11" s="21">
        <v>12</v>
      </c>
      <c r="H11" s="22">
        <f t="shared" si="0"/>
        <v>0</v>
      </c>
    </row>
    <row r="12" spans="2:8" s="51" customFormat="1" ht="32.25" x14ac:dyDescent="0.25">
      <c r="B12" s="18" t="s">
        <v>15</v>
      </c>
      <c r="C12" s="19" t="s">
        <v>3</v>
      </c>
      <c r="D12" s="20" t="s">
        <v>66</v>
      </c>
      <c r="E12" s="92">
        <v>102013.9</v>
      </c>
      <c r="F12" s="1"/>
      <c r="G12" s="21">
        <v>12</v>
      </c>
      <c r="H12" s="22">
        <f t="shared" si="0"/>
        <v>0</v>
      </c>
    </row>
    <row r="13" spans="2:8" s="51" customFormat="1" ht="32.25" x14ac:dyDescent="0.25">
      <c r="B13" s="18" t="s">
        <v>16</v>
      </c>
      <c r="C13" s="19" t="s">
        <v>4</v>
      </c>
      <c r="D13" s="20" t="s">
        <v>67</v>
      </c>
      <c r="E13" s="92">
        <v>9326</v>
      </c>
      <c r="F13" s="1"/>
      <c r="G13" s="21">
        <v>12</v>
      </c>
      <c r="H13" s="22">
        <f t="shared" si="0"/>
        <v>0</v>
      </c>
    </row>
    <row r="14" spans="2:8" s="51" customFormat="1" ht="32.25" x14ac:dyDescent="0.25">
      <c r="B14" s="18" t="s">
        <v>17</v>
      </c>
      <c r="C14" s="23" t="s">
        <v>5</v>
      </c>
      <c r="D14" s="24" t="s">
        <v>68</v>
      </c>
      <c r="E14" s="93">
        <v>88000</v>
      </c>
      <c r="F14" s="1"/>
      <c r="G14" s="21">
        <v>12</v>
      </c>
      <c r="H14" s="22">
        <f t="shared" si="0"/>
        <v>0</v>
      </c>
    </row>
    <row r="15" spans="2:8" s="51" customFormat="1" ht="32.25" x14ac:dyDescent="0.25">
      <c r="B15" s="18" t="s">
        <v>18</v>
      </c>
      <c r="C15" s="23" t="s">
        <v>3</v>
      </c>
      <c r="D15" s="24" t="s">
        <v>69</v>
      </c>
      <c r="E15" s="92">
        <v>71759</v>
      </c>
      <c r="F15" s="1"/>
      <c r="G15" s="21">
        <v>12</v>
      </c>
      <c r="H15" s="22">
        <f t="shared" si="0"/>
        <v>0</v>
      </c>
    </row>
    <row r="16" spans="2:8" s="51" customFormat="1" ht="45" x14ac:dyDescent="0.25">
      <c r="B16" s="18" t="s">
        <v>19</v>
      </c>
      <c r="C16" s="23" t="s">
        <v>86</v>
      </c>
      <c r="D16" s="24" t="s">
        <v>70</v>
      </c>
      <c r="E16" s="92">
        <v>17087</v>
      </c>
      <c r="F16" s="1"/>
      <c r="G16" s="21">
        <v>12</v>
      </c>
      <c r="H16" s="22">
        <f t="shared" si="0"/>
        <v>0</v>
      </c>
    </row>
    <row r="17" spans="2:8" s="51" customFormat="1" ht="30" x14ac:dyDescent="0.25">
      <c r="B17" s="18" t="s">
        <v>20</v>
      </c>
      <c r="C17" s="23" t="s">
        <v>87</v>
      </c>
      <c r="D17" s="24" t="s">
        <v>71</v>
      </c>
      <c r="E17" s="92">
        <v>40514</v>
      </c>
      <c r="F17" s="1"/>
      <c r="G17" s="21">
        <v>12</v>
      </c>
      <c r="H17" s="22">
        <f t="shared" si="0"/>
        <v>0</v>
      </c>
    </row>
    <row r="18" spans="2:8" s="51" customFormat="1" ht="30" x14ac:dyDescent="0.25">
      <c r="B18" s="18" t="s">
        <v>21</v>
      </c>
      <c r="C18" s="23" t="s">
        <v>6</v>
      </c>
      <c r="D18" s="24" t="s">
        <v>72</v>
      </c>
      <c r="E18" s="92">
        <v>7249</v>
      </c>
      <c r="F18" s="1"/>
      <c r="G18" s="21">
        <v>12</v>
      </c>
      <c r="H18" s="22">
        <f t="shared" si="0"/>
        <v>0</v>
      </c>
    </row>
    <row r="19" spans="2:8" s="51" customFormat="1" ht="45" x14ac:dyDescent="0.25">
      <c r="B19" s="18" t="s">
        <v>22</v>
      </c>
      <c r="C19" s="19" t="s">
        <v>6</v>
      </c>
      <c r="D19" s="20" t="s">
        <v>73</v>
      </c>
      <c r="E19" s="92">
        <v>27269</v>
      </c>
      <c r="F19" s="1"/>
      <c r="G19" s="21">
        <v>12</v>
      </c>
      <c r="H19" s="22">
        <f t="shared" si="0"/>
        <v>0</v>
      </c>
    </row>
    <row r="20" spans="2:8" s="51" customFormat="1" ht="45" x14ac:dyDescent="0.25">
      <c r="B20" s="18" t="s">
        <v>23</v>
      </c>
      <c r="C20" s="19" t="s">
        <v>6</v>
      </c>
      <c r="D20" s="20" t="s">
        <v>74</v>
      </c>
      <c r="E20" s="92">
        <v>19011</v>
      </c>
      <c r="F20" s="1"/>
      <c r="G20" s="21">
        <v>12</v>
      </c>
      <c r="H20" s="22">
        <f t="shared" si="0"/>
        <v>0</v>
      </c>
    </row>
    <row r="21" spans="2:8" s="51" customFormat="1" ht="30" x14ac:dyDescent="0.25">
      <c r="B21" s="18" t="s">
        <v>24</v>
      </c>
      <c r="C21" s="19" t="s">
        <v>6</v>
      </c>
      <c r="D21" s="20" t="s">
        <v>75</v>
      </c>
      <c r="E21" s="92">
        <v>5223</v>
      </c>
      <c r="F21" s="1"/>
      <c r="G21" s="21">
        <v>12</v>
      </c>
      <c r="H21" s="22">
        <f t="shared" si="0"/>
        <v>0</v>
      </c>
    </row>
    <row r="22" spans="2:8" s="51" customFormat="1" ht="30" x14ac:dyDescent="0.25">
      <c r="B22" s="18" t="s">
        <v>25</v>
      </c>
      <c r="C22" s="19" t="s">
        <v>6</v>
      </c>
      <c r="D22" s="20" t="s">
        <v>76</v>
      </c>
      <c r="E22" s="92">
        <v>55015</v>
      </c>
      <c r="F22" s="1"/>
      <c r="G22" s="21">
        <v>12</v>
      </c>
      <c r="H22" s="22">
        <f t="shared" si="0"/>
        <v>0</v>
      </c>
    </row>
    <row r="23" spans="2:8" s="51" customFormat="1" ht="45" x14ac:dyDescent="0.25">
      <c r="B23" s="18" t="s">
        <v>26</v>
      </c>
      <c r="C23" s="19" t="s">
        <v>6</v>
      </c>
      <c r="D23" s="20" t="s">
        <v>77</v>
      </c>
      <c r="E23" s="92">
        <v>12303</v>
      </c>
      <c r="F23" s="1"/>
      <c r="G23" s="21">
        <v>12</v>
      </c>
      <c r="H23" s="22">
        <f t="shared" si="0"/>
        <v>0</v>
      </c>
    </row>
    <row r="24" spans="2:8" s="51" customFormat="1" ht="30" x14ac:dyDescent="0.25">
      <c r="B24" s="18" t="s">
        <v>27</v>
      </c>
      <c r="C24" s="19" t="s">
        <v>6</v>
      </c>
      <c r="D24" s="20" t="s">
        <v>78</v>
      </c>
      <c r="E24" s="92">
        <v>45267</v>
      </c>
      <c r="F24" s="1"/>
      <c r="G24" s="21">
        <v>12</v>
      </c>
      <c r="H24" s="22">
        <f t="shared" si="0"/>
        <v>0</v>
      </c>
    </row>
    <row r="25" spans="2:8" s="51" customFormat="1" ht="30" x14ac:dyDescent="0.25">
      <c r="B25" s="18" t="s">
        <v>28</v>
      </c>
      <c r="C25" s="19" t="s">
        <v>6</v>
      </c>
      <c r="D25" s="20" t="s">
        <v>79</v>
      </c>
      <c r="E25" s="92">
        <v>31006.3</v>
      </c>
      <c r="F25" s="1"/>
      <c r="G25" s="21">
        <v>12</v>
      </c>
      <c r="H25" s="22">
        <f t="shared" si="0"/>
        <v>0</v>
      </c>
    </row>
    <row r="26" spans="2:8" s="51" customFormat="1" ht="30" x14ac:dyDescent="0.25">
      <c r="B26" s="18" t="s">
        <v>29</v>
      </c>
      <c r="C26" s="19" t="s">
        <v>4</v>
      </c>
      <c r="D26" s="20" t="s">
        <v>80</v>
      </c>
      <c r="E26" s="92">
        <v>352489</v>
      </c>
      <c r="F26" s="1"/>
      <c r="G26" s="21">
        <v>12</v>
      </c>
      <c r="H26" s="22">
        <f t="shared" si="0"/>
        <v>0</v>
      </c>
    </row>
    <row r="27" spans="2:8" s="51" customFormat="1" ht="30" x14ac:dyDescent="0.25">
      <c r="B27" s="18" t="s">
        <v>30</v>
      </c>
      <c r="C27" s="19" t="s">
        <v>6</v>
      </c>
      <c r="D27" s="20" t="s">
        <v>81</v>
      </c>
      <c r="E27" s="92">
        <v>54794</v>
      </c>
      <c r="F27" s="1"/>
      <c r="G27" s="21">
        <v>12</v>
      </c>
      <c r="H27" s="22">
        <f t="shared" si="0"/>
        <v>0</v>
      </c>
    </row>
    <row r="28" spans="2:8" s="51" customFormat="1" ht="45" x14ac:dyDescent="0.25">
      <c r="B28" s="18" t="s">
        <v>31</v>
      </c>
      <c r="C28" s="19" t="s">
        <v>6</v>
      </c>
      <c r="D28" s="20" t="s">
        <v>82</v>
      </c>
      <c r="E28" s="92">
        <v>1560</v>
      </c>
      <c r="F28" s="1"/>
      <c r="G28" s="21">
        <v>12</v>
      </c>
      <c r="H28" s="22">
        <f t="shared" si="0"/>
        <v>0</v>
      </c>
    </row>
    <row r="29" spans="2:8" s="51" customFormat="1" ht="30" x14ac:dyDescent="0.25">
      <c r="B29" s="18" t="s">
        <v>32</v>
      </c>
      <c r="C29" s="19" t="s">
        <v>6</v>
      </c>
      <c r="D29" s="20" t="s">
        <v>83</v>
      </c>
      <c r="E29" s="92">
        <v>1131</v>
      </c>
      <c r="F29" s="1"/>
      <c r="G29" s="21">
        <v>12</v>
      </c>
      <c r="H29" s="22">
        <f t="shared" si="0"/>
        <v>0</v>
      </c>
    </row>
    <row r="30" spans="2:8" s="51" customFormat="1" ht="30" x14ac:dyDescent="0.25">
      <c r="B30" s="18" t="s">
        <v>33</v>
      </c>
      <c r="C30" s="19" t="s">
        <v>6</v>
      </c>
      <c r="D30" s="20" t="s">
        <v>88</v>
      </c>
      <c r="E30" s="92">
        <v>77228</v>
      </c>
      <c r="F30" s="1"/>
      <c r="G30" s="21">
        <v>12</v>
      </c>
      <c r="H30" s="22">
        <f t="shared" si="0"/>
        <v>0</v>
      </c>
    </row>
    <row r="31" spans="2:8" s="51" customFormat="1" ht="45" x14ac:dyDescent="0.25">
      <c r="B31" s="18" t="s">
        <v>34</v>
      </c>
      <c r="C31" s="19" t="s">
        <v>6</v>
      </c>
      <c r="D31" s="20" t="s">
        <v>89</v>
      </c>
      <c r="E31" s="92">
        <v>1424</v>
      </c>
      <c r="F31" s="1"/>
      <c r="G31" s="21">
        <v>12</v>
      </c>
      <c r="H31" s="22">
        <f t="shared" si="0"/>
        <v>0</v>
      </c>
    </row>
    <row r="32" spans="2:8" s="51" customFormat="1" ht="45" x14ac:dyDescent="0.25">
      <c r="B32" s="18" t="s">
        <v>35</v>
      </c>
      <c r="C32" s="19" t="s">
        <v>6</v>
      </c>
      <c r="D32" s="20" t="s">
        <v>84</v>
      </c>
      <c r="E32" s="92">
        <v>8693</v>
      </c>
      <c r="F32" s="1"/>
      <c r="G32" s="21">
        <v>12</v>
      </c>
      <c r="H32" s="22">
        <f t="shared" si="0"/>
        <v>0</v>
      </c>
    </row>
    <row r="33" spans="2:8" s="51" customFormat="1" ht="60" x14ac:dyDescent="0.25">
      <c r="B33" s="18" t="s">
        <v>36</v>
      </c>
      <c r="C33" s="19" t="s">
        <v>7</v>
      </c>
      <c r="D33" s="20" t="s">
        <v>85</v>
      </c>
      <c r="E33" s="94">
        <v>6500</v>
      </c>
      <c r="F33" s="1"/>
      <c r="G33" s="21">
        <v>12</v>
      </c>
      <c r="H33" s="22">
        <f t="shared" si="0"/>
        <v>0</v>
      </c>
    </row>
    <row r="34" spans="2:8" s="51" customFormat="1" ht="30" x14ac:dyDescent="0.25">
      <c r="B34" s="18" t="s">
        <v>279</v>
      </c>
      <c r="C34" s="98" t="s">
        <v>324</v>
      </c>
      <c r="D34" s="20" t="s">
        <v>289</v>
      </c>
      <c r="E34" s="94">
        <v>60000</v>
      </c>
      <c r="F34" s="1"/>
      <c r="G34" s="21">
        <v>12</v>
      </c>
      <c r="H34" s="22">
        <f t="shared" si="0"/>
        <v>0</v>
      </c>
    </row>
    <row r="35" spans="2:8" s="52" customFormat="1" ht="15.75" thickBot="1" x14ac:dyDescent="0.3">
      <c r="B35" s="149" t="s">
        <v>50</v>
      </c>
      <c r="C35" s="150"/>
      <c r="D35" s="150"/>
      <c r="E35" s="150"/>
      <c r="F35" s="150"/>
      <c r="G35" s="150"/>
      <c r="H35" s="25">
        <f>SUM(H6:H23,H24:H34)</f>
        <v>0</v>
      </c>
    </row>
    <row r="36" spans="2:8" s="53" customFormat="1" x14ac:dyDescent="0.25">
      <c r="B36" s="26"/>
      <c r="C36" s="27"/>
      <c r="D36" s="28"/>
      <c r="E36" s="26"/>
      <c r="F36" s="26"/>
      <c r="G36" s="26"/>
      <c r="H36" s="29"/>
    </row>
    <row r="37" spans="2:8" s="53" customFormat="1" ht="15.75" thickBot="1" x14ac:dyDescent="0.3">
      <c r="B37" s="26"/>
      <c r="C37" s="27"/>
      <c r="D37" s="28"/>
      <c r="E37" s="26"/>
      <c r="F37" s="26"/>
      <c r="G37" s="26"/>
      <c r="H37" s="29"/>
    </row>
    <row r="38" spans="2:8" s="50" customFormat="1" x14ac:dyDescent="0.25">
      <c r="B38" s="97" t="s">
        <v>232</v>
      </c>
      <c r="C38" s="140" t="s">
        <v>287</v>
      </c>
      <c r="D38" s="141"/>
      <c r="E38" s="141"/>
      <c r="F38" s="141"/>
      <c r="G38" s="141"/>
      <c r="H38" s="142"/>
    </row>
    <row r="39" spans="2:8" s="6" customFormat="1" ht="75" x14ac:dyDescent="0.25">
      <c r="B39" s="11" t="s">
        <v>0</v>
      </c>
      <c r="C39" s="12" t="s">
        <v>1</v>
      </c>
      <c r="D39" s="13" t="s">
        <v>2</v>
      </c>
      <c r="E39" s="14" t="s">
        <v>46</v>
      </c>
      <c r="F39" s="15" t="s">
        <v>273</v>
      </c>
      <c r="G39" s="16" t="s">
        <v>278</v>
      </c>
      <c r="H39" s="17" t="s">
        <v>274</v>
      </c>
    </row>
    <row r="40" spans="2:8" s="51" customFormat="1" ht="30" x14ac:dyDescent="0.25">
      <c r="B40" s="18" t="s">
        <v>37</v>
      </c>
      <c r="C40" s="98" t="s">
        <v>324</v>
      </c>
      <c r="D40" s="20" t="s">
        <v>275</v>
      </c>
      <c r="E40" s="94">
        <v>30000</v>
      </c>
      <c r="F40" s="1"/>
      <c r="G40" s="21">
        <v>2</v>
      </c>
      <c r="H40" s="22">
        <f>(F40*G40)*52</f>
        <v>0</v>
      </c>
    </row>
    <row r="41" spans="2:8" s="51" customFormat="1" ht="30" x14ac:dyDescent="0.25">
      <c r="B41" s="18" t="s">
        <v>38</v>
      </c>
      <c r="C41" s="98" t="s">
        <v>324</v>
      </c>
      <c r="D41" s="20" t="s">
        <v>276</v>
      </c>
      <c r="E41" s="94">
        <v>25032</v>
      </c>
      <c r="F41" s="1"/>
      <c r="G41" s="21">
        <v>1</v>
      </c>
      <c r="H41" s="22">
        <f>(F41*G41)*52</f>
        <v>0</v>
      </c>
    </row>
    <row r="42" spans="2:8" s="51" customFormat="1" ht="30" x14ac:dyDescent="0.25">
      <c r="B42" s="18" t="s">
        <v>39</v>
      </c>
      <c r="C42" s="98" t="s">
        <v>324</v>
      </c>
      <c r="D42" s="20" t="s">
        <v>286</v>
      </c>
      <c r="E42" s="94">
        <v>30000</v>
      </c>
      <c r="F42" s="1"/>
      <c r="G42" s="21">
        <v>1</v>
      </c>
      <c r="H42" s="22">
        <f>(F42*G42)*52</f>
        <v>0</v>
      </c>
    </row>
    <row r="43" spans="2:8" s="51" customFormat="1" ht="30" x14ac:dyDescent="0.25">
      <c r="B43" s="18" t="s">
        <v>40</v>
      </c>
      <c r="C43" s="98" t="s">
        <v>324</v>
      </c>
      <c r="D43" s="20" t="s">
        <v>288</v>
      </c>
      <c r="E43" s="94">
        <v>35000</v>
      </c>
      <c r="F43" s="1"/>
      <c r="G43" s="21">
        <v>2</v>
      </c>
      <c r="H43" s="22">
        <f>(F43*G43)*52</f>
        <v>0</v>
      </c>
    </row>
    <row r="44" spans="2:8" s="51" customFormat="1" ht="45" x14ac:dyDescent="0.25">
      <c r="B44" s="18" t="s">
        <v>41</v>
      </c>
      <c r="C44" s="98" t="s">
        <v>324</v>
      </c>
      <c r="D44" s="20" t="s">
        <v>316</v>
      </c>
      <c r="E44" s="94">
        <v>35000</v>
      </c>
      <c r="F44" s="1"/>
      <c r="G44" s="21">
        <v>3</v>
      </c>
      <c r="H44" s="22">
        <f>(F44*G44)*52</f>
        <v>0</v>
      </c>
    </row>
    <row r="45" spans="2:8" s="50" customFormat="1" ht="15.75" thickBot="1" x14ac:dyDescent="0.3">
      <c r="B45" s="117" t="s">
        <v>294</v>
      </c>
      <c r="C45" s="118"/>
      <c r="D45" s="118"/>
      <c r="E45" s="118"/>
      <c r="F45" s="118"/>
      <c r="G45" s="119"/>
      <c r="H45" s="43">
        <f>SUM(H40:H44)</f>
        <v>0</v>
      </c>
    </row>
    <row r="46" spans="2:8" s="85" customFormat="1" ht="15.75" thickBot="1" x14ac:dyDescent="0.3">
      <c r="B46" s="86"/>
      <c r="C46" s="86"/>
      <c r="D46" s="86"/>
      <c r="E46" s="86"/>
      <c r="F46" s="86"/>
      <c r="G46" s="86"/>
      <c r="H46" s="87"/>
    </row>
    <row r="47" spans="2:8" s="4" customFormat="1" x14ac:dyDescent="0.25">
      <c r="B47" s="97" t="s">
        <v>233</v>
      </c>
      <c r="C47" s="140" t="s">
        <v>52</v>
      </c>
      <c r="D47" s="141"/>
      <c r="E47" s="141"/>
      <c r="F47" s="141"/>
      <c r="G47" s="141"/>
      <c r="H47" s="142"/>
    </row>
    <row r="48" spans="2:8" s="50" customFormat="1" ht="75" x14ac:dyDescent="0.25">
      <c r="B48" s="30" t="s">
        <v>0</v>
      </c>
      <c r="C48" s="123" t="s">
        <v>8</v>
      </c>
      <c r="D48" s="124"/>
      <c r="E48" s="82" t="s">
        <v>323</v>
      </c>
      <c r="F48" s="95" t="s">
        <v>57</v>
      </c>
      <c r="G48" s="31" t="s">
        <v>58</v>
      </c>
      <c r="H48" s="32" t="s">
        <v>47</v>
      </c>
    </row>
    <row r="49" spans="2:8" s="54" customFormat="1" ht="60" customHeight="1" x14ac:dyDescent="0.25">
      <c r="B49" s="18" t="s">
        <v>42</v>
      </c>
      <c r="C49" s="138" t="s">
        <v>265</v>
      </c>
      <c r="D49" s="139"/>
      <c r="E49" s="93">
        <v>93889</v>
      </c>
      <c r="F49" s="96"/>
      <c r="G49" s="21">
        <v>12</v>
      </c>
      <c r="H49" s="33">
        <f>F49*G49</f>
        <v>0</v>
      </c>
    </row>
    <row r="50" spans="2:8" s="55" customFormat="1" ht="15.75" thickBot="1" x14ac:dyDescent="0.3">
      <c r="B50" s="143" t="s">
        <v>50</v>
      </c>
      <c r="C50" s="144"/>
      <c r="D50" s="144"/>
      <c r="E50" s="144"/>
      <c r="F50" s="144"/>
      <c r="G50" s="145"/>
      <c r="H50" s="25">
        <f>SUM(H49)</f>
        <v>0</v>
      </c>
    </row>
    <row r="51" spans="2:8" s="55" customFormat="1" x14ac:dyDescent="0.25">
      <c r="B51" s="89"/>
      <c r="C51" s="89"/>
      <c r="D51" s="89"/>
      <c r="E51" s="89"/>
      <c r="F51" s="89"/>
      <c r="G51" s="89"/>
      <c r="H51" s="29"/>
    </row>
    <row r="52" spans="2:8" s="55" customFormat="1" x14ac:dyDescent="0.25">
      <c r="B52" s="133" t="s">
        <v>322</v>
      </c>
      <c r="C52" s="133"/>
      <c r="D52" s="133"/>
      <c r="E52" s="133"/>
      <c r="F52" s="133"/>
      <c r="G52" s="133"/>
      <c r="H52" s="91">
        <f>SUM(H50,H45,H35)</f>
        <v>0</v>
      </c>
    </row>
    <row r="53" spans="2:8" s="55" customFormat="1" x14ac:dyDescent="0.25">
      <c r="B53" s="34"/>
      <c r="C53" s="35"/>
      <c r="D53" s="36"/>
      <c r="E53" s="37"/>
      <c r="F53" s="38"/>
      <c r="G53" s="39"/>
      <c r="H53" s="40"/>
    </row>
    <row r="54" spans="2:8" s="53" customFormat="1" ht="37.5" customHeight="1" x14ac:dyDescent="0.25">
      <c r="B54" s="111" t="s">
        <v>264</v>
      </c>
      <c r="C54" s="111"/>
      <c r="D54" s="111"/>
      <c r="E54" s="111"/>
      <c r="F54" s="111"/>
      <c r="G54" s="111"/>
      <c r="H54" s="111"/>
    </row>
    <row r="55" spans="2:8" s="53" customFormat="1" ht="19.5" thickBot="1" x14ac:dyDescent="0.3">
      <c r="B55" s="26"/>
      <c r="C55" s="27"/>
      <c r="D55" s="83"/>
      <c r="E55" s="83"/>
      <c r="F55" s="83"/>
      <c r="G55" s="26"/>
      <c r="H55" s="29"/>
    </row>
    <row r="56" spans="2:8" s="50" customFormat="1" x14ac:dyDescent="0.25">
      <c r="B56" s="88" t="s">
        <v>234</v>
      </c>
      <c r="C56" s="120" t="s">
        <v>53</v>
      </c>
      <c r="D56" s="121"/>
      <c r="E56" s="121"/>
      <c r="F56" s="121"/>
      <c r="G56" s="121"/>
      <c r="H56" s="122"/>
    </row>
    <row r="57" spans="2:8" s="50" customFormat="1" ht="75" x14ac:dyDescent="0.25">
      <c r="B57" s="30" t="s">
        <v>0</v>
      </c>
      <c r="C57" s="123" t="s">
        <v>8</v>
      </c>
      <c r="D57" s="124"/>
      <c r="E57" s="125" t="s">
        <v>59</v>
      </c>
      <c r="F57" s="126"/>
      <c r="G57" s="31" t="s">
        <v>58</v>
      </c>
      <c r="H57" s="32" t="s">
        <v>47</v>
      </c>
    </row>
    <row r="58" spans="2:8" s="54" customFormat="1" ht="60" customHeight="1" x14ac:dyDescent="0.25">
      <c r="B58" s="18" t="s">
        <v>290</v>
      </c>
      <c r="C58" s="138" t="s">
        <v>266</v>
      </c>
      <c r="D58" s="139"/>
      <c r="E58" s="129"/>
      <c r="F58" s="130"/>
      <c r="G58" s="21">
        <v>900</v>
      </c>
      <c r="H58" s="33">
        <f>E58*G58</f>
        <v>0</v>
      </c>
    </row>
    <row r="59" spans="2:8" s="50" customFormat="1" ht="15.75" thickBot="1" x14ac:dyDescent="0.3">
      <c r="B59" s="117" t="s">
        <v>50</v>
      </c>
      <c r="C59" s="118"/>
      <c r="D59" s="118"/>
      <c r="E59" s="118"/>
      <c r="F59" s="118"/>
      <c r="G59" s="119"/>
      <c r="H59" s="43">
        <f>SUM(H58)</f>
        <v>0</v>
      </c>
    </row>
    <row r="60" spans="2:8" s="50" customFormat="1" ht="15.75" thickBot="1" x14ac:dyDescent="0.3">
      <c r="B60" s="44"/>
      <c r="C60" s="45"/>
      <c r="D60" s="46"/>
      <c r="E60" s="47"/>
      <c r="F60" s="48"/>
      <c r="G60" s="49"/>
    </row>
    <row r="61" spans="2:8" s="50" customFormat="1" x14ac:dyDescent="0.25">
      <c r="B61" s="88" t="s">
        <v>235</v>
      </c>
      <c r="C61" s="120" t="s">
        <v>54</v>
      </c>
      <c r="D61" s="121"/>
      <c r="E61" s="121"/>
      <c r="F61" s="121"/>
      <c r="G61" s="121"/>
      <c r="H61" s="122"/>
    </row>
    <row r="62" spans="2:8" s="50" customFormat="1" ht="75" x14ac:dyDescent="0.25">
      <c r="B62" s="30" t="s">
        <v>0</v>
      </c>
      <c r="C62" s="123" t="s">
        <v>8</v>
      </c>
      <c r="D62" s="124"/>
      <c r="E62" s="125" t="s">
        <v>49</v>
      </c>
      <c r="F62" s="126"/>
      <c r="G62" s="31" t="s">
        <v>58</v>
      </c>
      <c r="H62" s="32" t="s">
        <v>47</v>
      </c>
    </row>
    <row r="63" spans="2:8" s="54" customFormat="1" ht="60" customHeight="1" x14ac:dyDescent="0.25">
      <c r="B63" s="18" t="s">
        <v>291</v>
      </c>
      <c r="C63" s="127" t="s">
        <v>267</v>
      </c>
      <c r="D63" s="128"/>
      <c r="E63" s="129"/>
      <c r="F63" s="130"/>
      <c r="G63" s="21">
        <v>2150</v>
      </c>
      <c r="H63" s="22">
        <f>E63*G63</f>
        <v>0</v>
      </c>
    </row>
    <row r="64" spans="2:8" s="50" customFormat="1" ht="15.75" thickBot="1" x14ac:dyDescent="0.3">
      <c r="B64" s="131" t="s">
        <v>50</v>
      </c>
      <c r="C64" s="132"/>
      <c r="D64" s="132"/>
      <c r="E64" s="132"/>
      <c r="F64" s="132"/>
      <c r="G64" s="132"/>
      <c r="H64" s="43">
        <f>SUM(H63)</f>
        <v>0</v>
      </c>
    </row>
    <row r="65" spans="2:8" s="50" customFormat="1" ht="15.75" thickBot="1" x14ac:dyDescent="0.3">
      <c r="B65" s="44"/>
      <c r="C65" s="45"/>
      <c r="D65" s="46"/>
      <c r="E65" s="47"/>
      <c r="F65" s="49"/>
      <c r="G65" s="49"/>
    </row>
    <row r="66" spans="2:8" s="50" customFormat="1" x14ac:dyDescent="0.25">
      <c r="B66" s="88" t="s">
        <v>281</v>
      </c>
      <c r="C66" s="120" t="s">
        <v>55</v>
      </c>
      <c r="D66" s="121"/>
      <c r="E66" s="121"/>
      <c r="F66" s="121"/>
      <c r="G66" s="121"/>
      <c r="H66" s="122"/>
    </row>
    <row r="67" spans="2:8" s="50" customFormat="1" ht="75" x14ac:dyDescent="0.25">
      <c r="B67" s="11" t="s">
        <v>0</v>
      </c>
      <c r="C67" s="134" t="s">
        <v>8</v>
      </c>
      <c r="D67" s="135"/>
      <c r="E67" s="136" t="s">
        <v>49</v>
      </c>
      <c r="F67" s="137"/>
      <c r="G67" s="31" t="s">
        <v>58</v>
      </c>
      <c r="H67" s="32" t="s">
        <v>47</v>
      </c>
    </row>
    <row r="68" spans="2:8" s="50" customFormat="1" x14ac:dyDescent="0.25">
      <c r="B68" s="81" t="s">
        <v>292</v>
      </c>
      <c r="C68" s="113" t="s">
        <v>51</v>
      </c>
      <c r="D68" s="114"/>
      <c r="E68" s="115"/>
      <c r="F68" s="116"/>
      <c r="G68" s="41">
        <v>1</v>
      </c>
      <c r="H68" s="42">
        <f>E68*G68</f>
        <v>0</v>
      </c>
    </row>
    <row r="69" spans="2:8" s="50" customFormat="1" x14ac:dyDescent="0.25">
      <c r="B69" s="81" t="s">
        <v>314</v>
      </c>
      <c r="C69" s="113" t="s">
        <v>43</v>
      </c>
      <c r="D69" s="114"/>
      <c r="E69" s="115"/>
      <c r="F69" s="116"/>
      <c r="G69" s="41">
        <v>1</v>
      </c>
      <c r="H69" s="42">
        <f>E69*G69</f>
        <v>0</v>
      </c>
    </row>
    <row r="70" spans="2:8" s="50" customFormat="1" x14ac:dyDescent="0.25">
      <c r="B70" s="81" t="s">
        <v>315</v>
      </c>
      <c r="C70" s="113" t="s">
        <v>44</v>
      </c>
      <c r="D70" s="114"/>
      <c r="E70" s="115"/>
      <c r="F70" s="116"/>
      <c r="G70" s="41">
        <v>1</v>
      </c>
      <c r="H70" s="42">
        <f>E70*G70</f>
        <v>0</v>
      </c>
    </row>
    <row r="71" spans="2:8" s="50" customFormat="1" ht="15.75" thickBot="1" x14ac:dyDescent="0.3">
      <c r="B71" s="131" t="s">
        <v>294</v>
      </c>
      <c r="C71" s="132"/>
      <c r="D71" s="132"/>
      <c r="E71" s="132"/>
      <c r="F71" s="132"/>
      <c r="G71" s="132"/>
      <c r="H71" s="43">
        <f>SUM(H70,H68,H69)</f>
        <v>0</v>
      </c>
    </row>
    <row r="72" spans="2:8" ht="15.75" customHeight="1" x14ac:dyDescent="0.25"/>
    <row r="73" spans="2:8" x14ac:dyDescent="0.25">
      <c r="B73" s="133" t="s">
        <v>325</v>
      </c>
      <c r="C73" s="133"/>
      <c r="D73" s="133"/>
      <c r="E73" s="133"/>
      <c r="F73" s="133"/>
      <c r="G73" s="133"/>
      <c r="H73" s="91">
        <f>SUM(H71,H64,H59)</f>
        <v>0</v>
      </c>
    </row>
    <row r="74" spans="2:8" x14ac:dyDescent="0.25">
      <c r="B74" s="99"/>
      <c r="C74" s="100"/>
      <c r="D74" s="101"/>
      <c r="E74" s="102"/>
      <c r="F74" s="103"/>
      <c r="G74" s="103"/>
    </row>
    <row r="75" spans="2:8" x14ac:dyDescent="0.25">
      <c r="B75" s="110" t="s">
        <v>326</v>
      </c>
      <c r="C75" s="110"/>
      <c r="D75" s="110"/>
      <c r="E75" s="110"/>
      <c r="F75" s="110"/>
      <c r="G75" s="110"/>
      <c r="H75" s="109">
        <f>SUM(H73,H52)</f>
        <v>0</v>
      </c>
    </row>
    <row r="83" spans="2:7" x14ac:dyDescent="0.25">
      <c r="B83" s="9"/>
      <c r="C83" s="9"/>
      <c r="D83" s="9"/>
      <c r="E83" s="9"/>
      <c r="F83" s="9"/>
      <c r="G83" s="9"/>
    </row>
  </sheetData>
  <sheetProtection algorithmName="SHA-512" hashValue="mtgr2pz3FA/Ju8h0bI/QanY+Q7lykkXFeBczTpx9fkwsHY2JEM84WUYq5GAgtN6wN1i8u9tC6ppJmEtVX44fHg==" saltValue="B1fbb82I6ULkrq8bTvs8CA==" spinCount="100000" sheet="1" objects="1" scenarios="1" formatCells="0" formatColumns="0" formatRows="0" selectLockedCells="1"/>
  <mergeCells count="36">
    <mergeCell ref="G2:H2"/>
    <mergeCell ref="C4:H4"/>
    <mergeCell ref="B35:G35"/>
    <mergeCell ref="C38:H38"/>
    <mergeCell ref="B45:G45"/>
    <mergeCell ref="C58:D58"/>
    <mergeCell ref="E58:F58"/>
    <mergeCell ref="C47:H47"/>
    <mergeCell ref="C48:D48"/>
    <mergeCell ref="C49:D49"/>
    <mergeCell ref="B50:G50"/>
    <mergeCell ref="B52:G52"/>
    <mergeCell ref="B71:G71"/>
    <mergeCell ref="B73:G73"/>
    <mergeCell ref="B64:G64"/>
    <mergeCell ref="C66:H66"/>
    <mergeCell ref="C67:D67"/>
    <mergeCell ref="E67:F67"/>
    <mergeCell ref="C68:D68"/>
    <mergeCell ref="E68:F68"/>
    <mergeCell ref="B75:G75"/>
    <mergeCell ref="B54:H54"/>
    <mergeCell ref="G1:H1"/>
    <mergeCell ref="C69:D69"/>
    <mergeCell ref="E69:F69"/>
    <mergeCell ref="C70:D70"/>
    <mergeCell ref="E70:F70"/>
    <mergeCell ref="B59:G59"/>
    <mergeCell ref="C61:H61"/>
    <mergeCell ref="C62:D62"/>
    <mergeCell ref="E62:F62"/>
    <mergeCell ref="C63:D63"/>
    <mergeCell ref="E63:F63"/>
    <mergeCell ref="C56:H56"/>
    <mergeCell ref="C57:D57"/>
    <mergeCell ref="E57:F57"/>
  </mergeCells>
  <printOptions horizontalCentered="1"/>
  <pageMargins left="0.2" right="0.2" top="0.25" bottom="0.25" header="0.3" footer="0.3"/>
  <pageSetup paperSize="17" orientation="portrait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showGridLines="0" zoomScale="130" zoomScaleNormal="130" zoomScaleSheetLayoutView="100" workbookViewId="0">
      <selection activeCell="F6" sqref="F6"/>
    </sheetView>
  </sheetViews>
  <sheetFormatPr defaultColWidth="9.140625" defaultRowHeight="15" x14ac:dyDescent="0.25"/>
  <cols>
    <col min="1" max="1" width="1.7109375" style="9" customWidth="1"/>
    <col min="2" max="2" width="8.7109375" style="104" customWidth="1"/>
    <col min="3" max="3" width="12.7109375" style="10" customWidth="1"/>
    <col min="4" max="4" width="25.7109375" style="6" customWidth="1"/>
    <col min="5" max="5" width="14.7109375" style="7" customWidth="1"/>
    <col min="6" max="6" width="13.7109375" style="8" customWidth="1"/>
    <col min="7" max="7" width="9.7109375" style="8" customWidth="1"/>
    <col min="8" max="8" width="14.7109375" style="9" customWidth="1"/>
    <col min="9" max="9" width="2" style="9" customWidth="1"/>
    <col min="10" max="16384" width="9.140625" style="9"/>
  </cols>
  <sheetData>
    <row r="1" spans="2:8" x14ac:dyDescent="0.25">
      <c r="C1" s="5"/>
      <c r="G1" s="112"/>
      <c r="H1" s="112"/>
    </row>
    <row r="2" spans="2:8" ht="16.5" customHeight="1" x14ac:dyDescent="0.25">
      <c r="B2" s="104" t="s">
        <v>236</v>
      </c>
      <c r="C2" s="84" t="s">
        <v>327</v>
      </c>
      <c r="G2" s="146" t="s">
        <v>321</v>
      </c>
      <c r="H2" s="146"/>
    </row>
    <row r="3" spans="2:8" ht="15.75" thickBot="1" x14ac:dyDescent="0.3"/>
    <row r="4" spans="2:8" x14ac:dyDescent="0.25">
      <c r="B4" s="105" t="s">
        <v>237</v>
      </c>
      <c r="C4" s="147" t="s">
        <v>272</v>
      </c>
      <c r="D4" s="147"/>
      <c r="E4" s="147"/>
      <c r="F4" s="147"/>
      <c r="G4" s="147"/>
      <c r="H4" s="148"/>
    </row>
    <row r="5" spans="2:8" s="6" customFormat="1" ht="75" x14ac:dyDescent="0.25">
      <c r="B5" s="30" t="s">
        <v>0</v>
      </c>
      <c r="C5" s="12" t="s">
        <v>1</v>
      </c>
      <c r="D5" s="13" t="s">
        <v>2</v>
      </c>
      <c r="E5" s="14" t="s">
        <v>46</v>
      </c>
      <c r="F5" s="15" t="s">
        <v>48</v>
      </c>
      <c r="G5" s="16" t="s">
        <v>277</v>
      </c>
      <c r="H5" s="17" t="s">
        <v>47</v>
      </c>
    </row>
    <row r="6" spans="2:8" s="51" customFormat="1" ht="32.25" x14ac:dyDescent="0.25">
      <c r="B6" s="18" t="s">
        <v>90</v>
      </c>
      <c r="C6" s="19" t="s">
        <v>3</v>
      </c>
      <c r="D6" s="20" t="s">
        <v>60</v>
      </c>
      <c r="E6" s="92">
        <v>168134.5</v>
      </c>
      <c r="F6" s="1"/>
      <c r="G6" s="21">
        <v>12</v>
      </c>
      <c r="H6" s="22">
        <f>F6*G6</f>
        <v>0</v>
      </c>
    </row>
    <row r="7" spans="2:8" s="51" customFormat="1" ht="32.25" x14ac:dyDescent="0.25">
      <c r="B7" s="18" t="s">
        <v>91</v>
      </c>
      <c r="C7" s="19" t="s">
        <v>4</v>
      </c>
      <c r="D7" s="20" t="s">
        <v>62</v>
      </c>
      <c r="E7" s="92">
        <v>11636</v>
      </c>
      <c r="F7" s="1"/>
      <c r="G7" s="21">
        <v>12</v>
      </c>
      <c r="H7" s="22">
        <f t="shared" ref="H7:H34" si="0">F7*G7</f>
        <v>0</v>
      </c>
    </row>
    <row r="8" spans="2:8" s="51" customFormat="1" ht="32.25" x14ac:dyDescent="0.25">
      <c r="B8" s="18" t="s">
        <v>92</v>
      </c>
      <c r="C8" s="19" t="s">
        <v>3</v>
      </c>
      <c r="D8" s="20" t="s">
        <v>61</v>
      </c>
      <c r="E8" s="92">
        <v>29978</v>
      </c>
      <c r="F8" s="1"/>
      <c r="G8" s="21">
        <v>12</v>
      </c>
      <c r="H8" s="22">
        <f t="shared" si="0"/>
        <v>0</v>
      </c>
    </row>
    <row r="9" spans="2:8" s="51" customFormat="1" ht="32.25" x14ac:dyDescent="0.25">
      <c r="B9" s="18" t="s">
        <v>93</v>
      </c>
      <c r="C9" s="19" t="s">
        <v>3</v>
      </c>
      <c r="D9" s="20" t="s">
        <v>63</v>
      </c>
      <c r="E9" s="92">
        <v>33854</v>
      </c>
      <c r="F9" s="1"/>
      <c r="G9" s="21">
        <v>12</v>
      </c>
      <c r="H9" s="22">
        <f t="shared" si="0"/>
        <v>0</v>
      </c>
    </row>
    <row r="10" spans="2:8" s="51" customFormat="1" ht="30" x14ac:dyDescent="0.25">
      <c r="B10" s="18" t="s">
        <v>94</v>
      </c>
      <c r="C10" s="19" t="s">
        <v>4</v>
      </c>
      <c r="D10" s="20" t="s">
        <v>64</v>
      </c>
      <c r="E10" s="92">
        <v>9965</v>
      </c>
      <c r="F10" s="1"/>
      <c r="G10" s="21">
        <v>12</v>
      </c>
      <c r="H10" s="22">
        <f t="shared" si="0"/>
        <v>0</v>
      </c>
    </row>
    <row r="11" spans="2:8" s="51" customFormat="1" ht="32.25" x14ac:dyDescent="0.25">
      <c r="B11" s="18" t="s">
        <v>95</v>
      </c>
      <c r="C11" s="19" t="s">
        <v>3</v>
      </c>
      <c r="D11" s="20" t="s">
        <v>65</v>
      </c>
      <c r="E11" s="92">
        <v>35961</v>
      </c>
      <c r="F11" s="1"/>
      <c r="G11" s="21">
        <v>12</v>
      </c>
      <c r="H11" s="22">
        <f t="shared" si="0"/>
        <v>0</v>
      </c>
    </row>
    <row r="12" spans="2:8" s="51" customFormat="1" ht="32.25" x14ac:dyDescent="0.25">
      <c r="B12" s="18" t="s">
        <v>96</v>
      </c>
      <c r="C12" s="19" t="s">
        <v>3</v>
      </c>
      <c r="D12" s="20" t="s">
        <v>66</v>
      </c>
      <c r="E12" s="92">
        <v>102013.9</v>
      </c>
      <c r="F12" s="1"/>
      <c r="G12" s="21">
        <v>12</v>
      </c>
      <c r="H12" s="22">
        <f t="shared" si="0"/>
        <v>0</v>
      </c>
    </row>
    <row r="13" spans="2:8" s="51" customFormat="1" ht="32.25" x14ac:dyDescent="0.25">
      <c r="B13" s="18" t="s">
        <v>97</v>
      </c>
      <c r="C13" s="19" t="s">
        <v>4</v>
      </c>
      <c r="D13" s="20" t="s">
        <v>67</v>
      </c>
      <c r="E13" s="92">
        <v>9326</v>
      </c>
      <c r="F13" s="1"/>
      <c r="G13" s="21">
        <v>12</v>
      </c>
      <c r="H13" s="22">
        <f t="shared" si="0"/>
        <v>0</v>
      </c>
    </row>
    <row r="14" spans="2:8" s="51" customFormat="1" ht="32.25" x14ac:dyDescent="0.25">
      <c r="B14" s="18" t="s">
        <v>98</v>
      </c>
      <c r="C14" s="23" t="s">
        <v>5</v>
      </c>
      <c r="D14" s="24" t="s">
        <v>68</v>
      </c>
      <c r="E14" s="93">
        <v>88000</v>
      </c>
      <c r="F14" s="1"/>
      <c r="G14" s="21">
        <v>12</v>
      </c>
      <c r="H14" s="22">
        <f t="shared" si="0"/>
        <v>0</v>
      </c>
    </row>
    <row r="15" spans="2:8" s="51" customFormat="1" ht="32.25" x14ac:dyDescent="0.25">
      <c r="B15" s="18" t="s">
        <v>99</v>
      </c>
      <c r="C15" s="23" t="s">
        <v>3</v>
      </c>
      <c r="D15" s="24" t="s">
        <v>69</v>
      </c>
      <c r="E15" s="92">
        <v>71759</v>
      </c>
      <c r="F15" s="1"/>
      <c r="G15" s="21">
        <v>12</v>
      </c>
      <c r="H15" s="22">
        <f t="shared" si="0"/>
        <v>0</v>
      </c>
    </row>
    <row r="16" spans="2:8" s="51" customFormat="1" ht="45" x14ac:dyDescent="0.25">
      <c r="B16" s="18" t="s">
        <v>100</v>
      </c>
      <c r="C16" s="23" t="s">
        <v>86</v>
      </c>
      <c r="D16" s="24" t="s">
        <v>70</v>
      </c>
      <c r="E16" s="92">
        <v>17087</v>
      </c>
      <c r="F16" s="1"/>
      <c r="G16" s="21">
        <v>12</v>
      </c>
      <c r="H16" s="22">
        <f t="shared" si="0"/>
        <v>0</v>
      </c>
    </row>
    <row r="17" spans="2:8" s="51" customFormat="1" ht="30" x14ac:dyDescent="0.25">
      <c r="B17" s="18" t="s">
        <v>101</v>
      </c>
      <c r="C17" s="23" t="s">
        <v>87</v>
      </c>
      <c r="D17" s="24" t="s">
        <v>71</v>
      </c>
      <c r="E17" s="92">
        <v>40514</v>
      </c>
      <c r="F17" s="1"/>
      <c r="G17" s="21">
        <v>12</v>
      </c>
      <c r="H17" s="22">
        <f t="shared" si="0"/>
        <v>0</v>
      </c>
    </row>
    <row r="18" spans="2:8" s="51" customFormat="1" ht="30" x14ac:dyDescent="0.25">
      <c r="B18" s="18" t="s">
        <v>102</v>
      </c>
      <c r="C18" s="23" t="s">
        <v>6</v>
      </c>
      <c r="D18" s="24" t="s">
        <v>72</v>
      </c>
      <c r="E18" s="92">
        <v>7249</v>
      </c>
      <c r="F18" s="1"/>
      <c r="G18" s="21">
        <v>12</v>
      </c>
      <c r="H18" s="22">
        <f t="shared" si="0"/>
        <v>0</v>
      </c>
    </row>
    <row r="19" spans="2:8" s="51" customFormat="1" ht="45" x14ac:dyDescent="0.25">
      <c r="B19" s="18" t="s">
        <v>103</v>
      </c>
      <c r="C19" s="19" t="s">
        <v>6</v>
      </c>
      <c r="D19" s="20" t="s">
        <v>73</v>
      </c>
      <c r="E19" s="92">
        <v>27269</v>
      </c>
      <c r="F19" s="1"/>
      <c r="G19" s="21">
        <v>12</v>
      </c>
      <c r="H19" s="22">
        <f t="shared" si="0"/>
        <v>0</v>
      </c>
    </row>
    <row r="20" spans="2:8" s="51" customFormat="1" ht="45" x14ac:dyDescent="0.25">
      <c r="B20" s="18" t="s">
        <v>104</v>
      </c>
      <c r="C20" s="19" t="s">
        <v>6</v>
      </c>
      <c r="D20" s="20" t="s">
        <v>74</v>
      </c>
      <c r="E20" s="92">
        <v>19011</v>
      </c>
      <c r="F20" s="1"/>
      <c r="G20" s="21">
        <v>12</v>
      </c>
      <c r="H20" s="22">
        <f t="shared" si="0"/>
        <v>0</v>
      </c>
    </row>
    <row r="21" spans="2:8" s="51" customFormat="1" ht="30" x14ac:dyDescent="0.25">
      <c r="B21" s="18" t="s">
        <v>105</v>
      </c>
      <c r="C21" s="19" t="s">
        <v>6</v>
      </c>
      <c r="D21" s="20" t="s">
        <v>75</v>
      </c>
      <c r="E21" s="92">
        <v>5223</v>
      </c>
      <c r="F21" s="1"/>
      <c r="G21" s="21">
        <v>12</v>
      </c>
      <c r="H21" s="22">
        <f t="shared" si="0"/>
        <v>0</v>
      </c>
    </row>
    <row r="22" spans="2:8" s="51" customFormat="1" ht="30" x14ac:dyDescent="0.25">
      <c r="B22" s="18" t="s">
        <v>106</v>
      </c>
      <c r="C22" s="19" t="s">
        <v>6</v>
      </c>
      <c r="D22" s="20" t="s">
        <v>76</v>
      </c>
      <c r="E22" s="92">
        <v>55015</v>
      </c>
      <c r="F22" s="1"/>
      <c r="G22" s="21">
        <v>12</v>
      </c>
      <c r="H22" s="22">
        <f t="shared" si="0"/>
        <v>0</v>
      </c>
    </row>
    <row r="23" spans="2:8" s="51" customFormat="1" ht="45" x14ac:dyDescent="0.25">
      <c r="B23" s="18" t="s">
        <v>107</v>
      </c>
      <c r="C23" s="19" t="s">
        <v>6</v>
      </c>
      <c r="D23" s="20" t="s">
        <v>77</v>
      </c>
      <c r="E23" s="92">
        <v>12303</v>
      </c>
      <c r="F23" s="1"/>
      <c r="G23" s="21">
        <v>12</v>
      </c>
      <c r="H23" s="22">
        <f t="shared" si="0"/>
        <v>0</v>
      </c>
    </row>
    <row r="24" spans="2:8" s="51" customFormat="1" ht="30" x14ac:dyDescent="0.25">
      <c r="B24" s="18" t="s">
        <v>108</v>
      </c>
      <c r="C24" s="19" t="s">
        <v>6</v>
      </c>
      <c r="D24" s="20" t="s">
        <v>78</v>
      </c>
      <c r="E24" s="92">
        <v>45267</v>
      </c>
      <c r="F24" s="1"/>
      <c r="G24" s="21">
        <v>12</v>
      </c>
      <c r="H24" s="22">
        <f t="shared" si="0"/>
        <v>0</v>
      </c>
    </row>
    <row r="25" spans="2:8" s="51" customFormat="1" ht="30" x14ac:dyDescent="0.25">
      <c r="B25" s="18" t="s">
        <v>109</v>
      </c>
      <c r="C25" s="19" t="s">
        <v>6</v>
      </c>
      <c r="D25" s="20" t="s">
        <v>79</v>
      </c>
      <c r="E25" s="92">
        <v>31006.3</v>
      </c>
      <c r="F25" s="1"/>
      <c r="G25" s="21">
        <v>12</v>
      </c>
      <c r="H25" s="22">
        <f t="shared" si="0"/>
        <v>0</v>
      </c>
    </row>
    <row r="26" spans="2:8" s="51" customFormat="1" ht="30" x14ac:dyDescent="0.25">
      <c r="B26" s="18" t="s">
        <v>110</v>
      </c>
      <c r="C26" s="19" t="s">
        <v>4</v>
      </c>
      <c r="D26" s="20" t="s">
        <v>80</v>
      </c>
      <c r="E26" s="92">
        <v>352489</v>
      </c>
      <c r="F26" s="1"/>
      <c r="G26" s="21">
        <v>12</v>
      </c>
      <c r="H26" s="22">
        <f t="shared" si="0"/>
        <v>0</v>
      </c>
    </row>
    <row r="27" spans="2:8" s="51" customFormat="1" ht="30" x14ac:dyDescent="0.25">
      <c r="B27" s="18" t="s">
        <v>111</v>
      </c>
      <c r="C27" s="19" t="s">
        <v>6</v>
      </c>
      <c r="D27" s="20" t="s">
        <v>81</v>
      </c>
      <c r="E27" s="92">
        <v>54794</v>
      </c>
      <c r="F27" s="1"/>
      <c r="G27" s="21">
        <v>12</v>
      </c>
      <c r="H27" s="22">
        <f t="shared" si="0"/>
        <v>0</v>
      </c>
    </row>
    <row r="28" spans="2:8" s="51" customFormat="1" ht="45" x14ac:dyDescent="0.25">
      <c r="B28" s="18" t="s">
        <v>112</v>
      </c>
      <c r="C28" s="19" t="s">
        <v>6</v>
      </c>
      <c r="D28" s="20" t="s">
        <v>82</v>
      </c>
      <c r="E28" s="92">
        <v>1560</v>
      </c>
      <c r="F28" s="1"/>
      <c r="G28" s="21">
        <v>12</v>
      </c>
      <c r="H28" s="22">
        <f t="shared" si="0"/>
        <v>0</v>
      </c>
    </row>
    <row r="29" spans="2:8" s="51" customFormat="1" ht="30" x14ac:dyDescent="0.25">
      <c r="B29" s="18" t="s">
        <v>113</v>
      </c>
      <c r="C29" s="19" t="s">
        <v>6</v>
      </c>
      <c r="D29" s="20" t="s">
        <v>83</v>
      </c>
      <c r="E29" s="92">
        <v>1131</v>
      </c>
      <c r="F29" s="1"/>
      <c r="G29" s="21">
        <v>12</v>
      </c>
      <c r="H29" s="22">
        <f t="shared" si="0"/>
        <v>0</v>
      </c>
    </row>
    <row r="30" spans="2:8" s="51" customFormat="1" ht="30" x14ac:dyDescent="0.25">
      <c r="B30" s="18" t="s">
        <v>114</v>
      </c>
      <c r="C30" s="19" t="s">
        <v>6</v>
      </c>
      <c r="D30" s="20" t="s">
        <v>88</v>
      </c>
      <c r="E30" s="92">
        <v>77228</v>
      </c>
      <c r="F30" s="1"/>
      <c r="G30" s="21">
        <v>12</v>
      </c>
      <c r="H30" s="22">
        <f t="shared" si="0"/>
        <v>0</v>
      </c>
    </row>
    <row r="31" spans="2:8" s="51" customFormat="1" ht="45" x14ac:dyDescent="0.25">
      <c r="B31" s="18" t="s">
        <v>115</v>
      </c>
      <c r="C31" s="19" t="s">
        <v>6</v>
      </c>
      <c r="D31" s="20" t="s">
        <v>89</v>
      </c>
      <c r="E31" s="92">
        <v>1424</v>
      </c>
      <c r="F31" s="1"/>
      <c r="G31" s="21">
        <v>12</v>
      </c>
      <c r="H31" s="22">
        <f t="shared" si="0"/>
        <v>0</v>
      </c>
    </row>
    <row r="32" spans="2:8" s="51" customFormat="1" ht="45" x14ac:dyDescent="0.25">
      <c r="B32" s="18" t="s">
        <v>116</v>
      </c>
      <c r="C32" s="19" t="s">
        <v>6</v>
      </c>
      <c r="D32" s="20" t="s">
        <v>84</v>
      </c>
      <c r="E32" s="92">
        <v>8693</v>
      </c>
      <c r="F32" s="1"/>
      <c r="G32" s="21">
        <v>12</v>
      </c>
      <c r="H32" s="22">
        <f t="shared" si="0"/>
        <v>0</v>
      </c>
    </row>
    <row r="33" spans="2:8" s="51" customFormat="1" ht="60" x14ac:dyDescent="0.25">
      <c r="B33" s="18" t="s">
        <v>117</v>
      </c>
      <c r="C33" s="19" t="s">
        <v>7</v>
      </c>
      <c r="D33" s="20" t="s">
        <v>85</v>
      </c>
      <c r="E33" s="94">
        <v>6500</v>
      </c>
      <c r="F33" s="1"/>
      <c r="G33" s="21">
        <v>12</v>
      </c>
      <c r="H33" s="22">
        <f t="shared" si="0"/>
        <v>0</v>
      </c>
    </row>
    <row r="34" spans="2:8" s="51" customFormat="1" ht="30" x14ac:dyDescent="0.25">
      <c r="B34" s="18" t="s">
        <v>280</v>
      </c>
      <c r="C34" s="98" t="s">
        <v>324</v>
      </c>
      <c r="D34" s="20" t="s">
        <v>289</v>
      </c>
      <c r="E34" s="94">
        <v>60000</v>
      </c>
      <c r="F34" s="1"/>
      <c r="G34" s="21">
        <v>12</v>
      </c>
      <c r="H34" s="22">
        <f t="shared" si="0"/>
        <v>0</v>
      </c>
    </row>
    <row r="35" spans="2:8" s="52" customFormat="1" ht="15.75" thickBot="1" x14ac:dyDescent="0.3">
      <c r="B35" s="149" t="s">
        <v>50</v>
      </c>
      <c r="C35" s="150"/>
      <c r="D35" s="150"/>
      <c r="E35" s="150"/>
      <c r="F35" s="150"/>
      <c r="G35" s="150"/>
      <c r="H35" s="25">
        <f>SUM(H6:H23,H24:H34)</f>
        <v>0</v>
      </c>
    </row>
    <row r="36" spans="2:8" s="53" customFormat="1" x14ac:dyDescent="0.25">
      <c r="B36" s="27"/>
      <c r="C36" s="27"/>
      <c r="D36" s="28"/>
      <c r="E36" s="26"/>
      <c r="F36" s="26"/>
      <c r="G36" s="26"/>
      <c r="H36" s="29"/>
    </row>
    <row r="37" spans="2:8" s="53" customFormat="1" ht="15.75" thickBot="1" x14ac:dyDescent="0.3">
      <c r="B37" s="27"/>
      <c r="C37" s="27"/>
      <c r="D37" s="28"/>
      <c r="E37" s="26"/>
      <c r="F37" s="26"/>
      <c r="G37" s="26"/>
      <c r="H37" s="29"/>
    </row>
    <row r="38" spans="2:8" s="50" customFormat="1" x14ac:dyDescent="0.25">
      <c r="B38" s="105" t="s">
        <v>238</v>
      </c>
      <c r="C38" s="140" t="s">
        <v>287</v>
      </c>
      <c r="D38" s="141"/>
      <c r="E38" s="141"/>
      <c r="F38" s="141"/>
      <c r="G38" s="141"/>
      <c r="H38" s="142"/>
    </row>
    <row r="39" spans="2:8" s="6" customFormat="1" ht="75" x14ac:dyDescent="0.25">
      <c r="B39" s="30" t="s">
        <v>0</v>
      </c>
      <c r="C39" s="12" t="s">
        <v>1</v>
      </c>
      <c r="D39" s="13" t="s">
        <v>2</v>
      </c>
      <c r="E39" s="14" t="s">
        <v>46</v>
      </c>
      <c r="F39" s="15" t="s">
        <v>273</v>
      </c>
      <c r="G39" s="16" t="s">
        <v>278</v>
      </c>
      <c r="H39" s="17" t="s">
        <v>274</v>
      </c>
    </row>
    <row r="40" spans="2:8" s="51" customFormat="1" ht="30" x14ac:dyDescent="0.25">
      <c r="B40" s="18" t="s">
        <v>118</v>
      </c>
      <c r="C40" s="98" t="s">
        <v>324</v>
      </c>
      <c r="D40" s="20" t="s">
        <v>275</v>
      </c>
      <c r="E40" s="94">
        <v>30000</v>
      </c>
      <c r="F40" s="1"/>
      <c r="G40" s="21">
        <v>2</v>
      </c>
      <c r="H40" s="22">
        <f>(F40*G40)*52</f>
        <v>0</v>
      </c>
    </row>
    <row r="41" spans="2:8" s="51" customFormat="1" ht="30" x14ac:dyDescent="0.25">
      <c r="B41" s="18" t="s">
        <v>119</v>
      </c>
      <c r="C41" s="98" t="s">
        <v>324</v>
      </c>
      <c r="D41" s="20" t="s">
        <v>276</v>
      </c>
      <c r="E41" s="94">
        <v>25032</v>
      </c>
      <c r="F41" s="1"/>
      <c r="G41" s="21">
        <v>1</v>
      </c>
      <c r="H41" s="22">
        <f>(F41*G41)*52</f>
        <v>0</v>
      </c>
    </row>
    <row r="42" spans="2:8" s="51" customFormat="1" ht="30" x14ac:dyDescent="0.25">
      <c r="B42" s="18" t="s">
        <v>120</v>
      </c>
      <c r="C42" s="98" t="s">
        <v>324</v>
      </c>
      <c r="D42" s="20" t="s">
        <v>286</v>
      </c>
      <c r="E42" s="94">
        <v>30000</v>
      </c>
      <c r="F42" s="1"/>
      <c r="G42" s="21">
        <v>1</v>
      </c>
      <c r="H42" s="22">
        <f>(F42*G42)*52</f>
        <v>0</v>
      </c>
    </row>
    <row r="43" spans="2:8" s="51" customFormat="1" ht="30" x14ac:dyDescent="0.25">
      <c r="B43" s="18" t="s">
        <v>121</v>
      </c>
      <c r="C43" s="98" t="s">
        <v>324</v>
      </c>
      <c r="D43" s="20" t="s">
        <v>288</v>
      </c>
      <c r="E43" s="94">
        <v>35000</v>
      </c>
      <c r="F43" s="1"/>
      <c r="G43" s="21">
        <v>2</v>
      </c>
      <c r="H43" s="22">
        <f>(F43*G43)*52</f>
        <v>0</v>
      </c>
    </row>
    <row r="44" spans="2:8" s="51" customFormat="1" ht="45" x14ac:dyDescent="0.25">
      <c r="B44" s="18" t="s">
        <v>122</v>
      </c>
      <c r="C44" s="98" t="s">
        <v>324</v>
      </c>
      <c r="D44" s="20" t="s">
        <v>316</v>
      </c>
      <c r="E44" s="94">
        <v>35000</v>
      </c>
      <c r="F44" s="1"/>
      <c r="G44" s="21">
        <v>3</v>
      </c>
      <c r="H44" s="22">
        <f>(F44*G44)*52</f>
        <v>0</v>
      </c>
    </row>
    <row r="45" spans="2:8" s="50" customFormat="1" ht="15.75" thickBot="1" x14ac:dyDescent="0.3">
      <c r="B45" s="117" t="s">
        <v>294</v>
      </c>
      <c r="C45" s="118"/>
      <c r="D45" s="118"/>
      <c r="E45" s="118"/>
      <c r="F45" s="118"/>
      <c r="G45" s="119"/>
      <c r="H45" s="43">
        <f>SUM(H40:H44)</f>
        <v>0</v>
      </c>
    </row>
    <row r="46" spans="2:8" s="85" customFormat="1" ht="15.75" thickBot="1" x14ac:dyDescent="0.3">
      <c r="B46" s="27"/>
      <c r="C46" s="86"/>
      <c r="D46" s="86"/>
      <c r="E46" s="86"/>
      <c r="F46" s="86"/>
      <c r="G46" s="86"/>
      <c r="H46" s="87"/>
    </row>
    <row r="47" spans="2:8" s="4" customFormat="1" x14ac:dyDescent="0.25">
      <c r="B47" s="105" t="s">
        <v>239</v>
      </c>
      <c r="C47" s="140" t="s">
        <v>52</v>
      </c>
      <c r="D47" s="141"/>
      <c r="E47" s="141"/>
      <c r="F47" s="141"/>
      <c r="G47" s="141"/>
      <c r="H47" s="142"/>
    </row>
    <row r="48" spans="2:8" s="50" customFormat="1" ht="75" x14ac:dyDescent="0.25">
      <c r="B48" s="30" t="s">
        <v>0</v>
      </c>
      <c r="C48" s="123" t="s">
        <v>8</v>
      </c>
      <c r="D48" s="124"/>
      <c r="E48" s="82" t="s">
        <v>323</v>
      </c>
      <c r="F48" s="95" t="s">
        <v>57</v>
      </c>
      <c r="G48" s="31" t="s">
        <v>58</v>
      </c>
      <c r="H48" s="32" t="s">
        <v>47</v>
      </c>
    </row>
    <row r="49" spans="2:8" s="54" customFormat="1" ht="60" customHeight="1" x14ac:dyDescent="0.25">
      <c r="B49" s="18" t="s">
        <v>123</v>
      </c>
      <c r="C49" s="138" t="s">
        <v>265</v>
      </c>
      <c r="D49" s="139"/>
      <c r="E49" s="93">
        <v>93889</v>
      </c>
      <c r="F49" s="96"/>
      <c r="G49" s="21">
        <v>12</v>
      </c>
      <c r="H49" s="33">
        <f>F49*G49</f>
        <v>0</v>
      </c>
    </row>
    <row r="50" spans="2:8" s="55" customFormat="1" ht="15.75" thickBot="1" x14ac:dyDescent="0.3">
      <c r="B50" s="143" t="s">
        <v>50</v>
      </c>
      <c r="C50" s="144"/>
      <c r="D50" s="144"/>
      <c r="E50" s="144"/>
      <c r="F50" s="144"/>
      <c r="G50" s="145"/>
      <c r="H50" s="25">
        <f>SUM(H49)</f>
        <v>0</v>
      </c>
    </row>
    <row r="51" spans="2:8" s="55" customFormat="1" x14ac:dyDescent="0.25">
      <c r="B51" s="90"/>
      <c r="C51" s="89"/>
      <c r="D51" s="89"/>
      <c r="E51" s="89"/>
      <c r="F51" s="89"/>
      <c r="G51" s="89"/>
      <c r="H51" s="29"/>
    </row>
    <row r="52" spans="2:8" s="55" customFormat="1" x14ac:dyDescent="0.25">
      <c r="B52" s="133" t="s">
        <v>331</v>
      </c>
      <c r="C52" s="133"/>
      <c r="D52" s="133"/>
      <c r="E52" s="133"/>
      <c r="F52" s="133"/>
      <c r="G52" s="133"/>
      <c r="H52" s="91">
        <f>SUM(H50,H45,H35)</f>
        <v>0</v>
      </c>
    </row>
    <row r="53" spans="2:8" s="55" customFormat="1" x14ac:dyDescent="0.25">
      <c r="B53" s="34"/>
      <c r="C53" s="35"/>
      <c r="D53" s="36"/>
      <c r="E53" s="37"/>
      <c r="F53" s="38"/>
      <c r="G53" s="39"/>
      <c r="H53" s="40"/>
    </row>
    <row r="54" spans="2:8" s="53" customFormat="1" ht="37.5" customHeight="1" x14ac:dyDescent="0.25">
      <c r="B54" s="111" t="s">
        <v>264</v>
      </c>
      <c r="C54" s="111"/>
      <c r="D54" s="111"/>
      <c r="E54" s="111"/>
      <c r="F54" s="111"/>
      <c r="G54" s="111"/>
      <c r="H54" s="111"/>
    </row>
    <row r="55" spans="2:8" s="53" customFormat="1" ht="19.5" thickBot="1" x14ac:dyDescent="0.3">
      <c r="B55" s="27"/>
      <c r="C55" s="27"/>
      <c r="D55" s="83"/>
      <c r="E55" s="83"/>
      <c r="F55" s="83"/>
      <c r="G55" s="26"/>
      <c r="H55" s="29"/>
    </row>
    <row r="56" spans="2:8" s="50" customFormat="1" x14ac:dyDescent="0.25">
      <c r="B56" s="106" t="s">
        <v>240</v>
      </c>
      <c r="C56" s="120" t="s">
        <v>53</v>
      </c>
      <c r="D56" s="121"/>
      <c r="E56" s="121"/>
      <c r="F56" s="121"/>
      <c r="G56" s="121"/>
      <c r="H56" s="122"/>
    </row>
    <row r="57" spans="2:8" s="50" customFormat="1" ht="75" x14ac:dyDescent="0.25">
      <c r="B57" s="30" t="s">
        <v>0</v>
      </c>
      <c r="C57" s="123" t="s">
        <v>8</v>
      </c>
      <c r="D57" s="124"/>
      <c r="E57" s="125" t="s">
        <v>59</v>
      </c>
      <c r="F57" s="126"/>
      <c r="G57" s="31" t="s">
        <v>58</v>
      </c>
      <c r="H57" s="32" t="s">
        <v>47</v>
      </c>
    </row>
    <row r="58" spans="2:8" s="54" customFormat="1" ht="60" customHeight="1" x14ac:dyDescent="0.25">
      <c r="B58" s="18" t="s">
        <v>295</v>
      </c>
      <c r="C58" s="138" t="s">
        <v>266</v>
      </c>
      <c r="D58" s="139"/>
      <c r="E58" s="129"/>
      <c r="F58" s="130"/>
      <c r="G58" s="21">
        <v>900</v>
      </c>
      <c r="H58" s="33">
        <f>E58*G58</f>
        <v>0</v>
      </c>
    </row>
    <row r="59" spans="2:8" s="50" customFormat="1" ht="15.75" thickBot="1" x14ac:dyDescent="0.3">
      <c r="B59" s="117" t="s">
        <v>50</v>
      </c>
      <c r="C59" s="118"/>
      <c r="D59" s="118"/>
      <c r="E59" s="118"/>
      <c r="F59" s="118"/>
      <c r="G59" s="119"/>
      <c r="H59" s="43">
        <f>SUM(H58)</f>
        <v>0</v>
      </c>
    </row>
    <row r="60" spans="2:8" s="50" customFormat="1" ht="15.75" thickBot="1" x14ac:dyDescent="0.3">
      <c r="B60" s="107"/>
      <c r="C60" s="45"/>
      <c r="D60" s="46"/>
      <c r="E60" s="47"/>
      <c r="F60" s="48"/>
      <c r="G60" s="49"/>
    </row>
    <row r="61" spans="2:8" s="50" customFormat="1" x14ac:dyDescent="0.25">
      <c r="B61" s="106" t="s">
        <v>241</v>
      </c>
      <c r="C61" s="120" t="s">
        <v>54</v>
      </c>
      <c r="D61" s="121"/>
      <c r="E61" s="121"/>
      <c r="F61" s="121"/>
      <c r="G61" s="121"/>
      <c r="H61" s="122"/>
    </row>
    <row r="62" spans="2:8" s="50" customFormat="1" ht="75" x14ac:dyDescent="0.25">
      <c r="B62" s="30" t="s">
        <v>0</v>
      </c>
      <c r="C62" s="123" t="s">
        <v>8</v>
      </c>
      <c r="D62" s="124"/>
      <c r="E62" s="125" t="s">
        <v>49</v>
      </c>
      <c r="F62" s="126"/>
      <c r="G62" s="31" t="s">
        <v>58</v>
      </c>
      <c r="H62" s="32" t="s">
        <v>47</v>
      </c>
    </row>
    <row r="63" spans="2:8" s="54" customFormat="1" ht="60" customHeight="1" x14ac:dyDescent="0.25">
      <c r="B63" s="18" t="s">
        <v>296</v>
      </c>
      <c r="C63" s="127" t="s">
        <v>267</v>
      </c>
      <c r="D63" s="128"/>
      <c r="E63" s="129"/>
      <c r="F63" s="130"/>
      <c r="G63" s="21">
        <v>2150</v>
      </c>
      <c r="H63" s="22">
        <f>E63*G63</f>
        <v>0</v>
      </c>
    </row>
    <row r="64" spans="2:8" s="50" customFormat="1" ht="15.75" thickBot="1" x14ac:dyDescent="0.3">
      <c r="B64" s="131" t="s">
        <v>50</v>
      </c>
      <c r="C64" s="132"/>
      <c r="D64" s="132"/>
      <c r="E64" s="132"/>
      <c r="F64" s="132"/>
      <c r="G64" s="132"/>
      <c r="H64" s="43">
        <f>SUM(H63)</f>
        <v>0</v>
      </c>
    </row>
    <row r="65" spans="2:8" s="50" customFormat="1" ht="15.75" thickBot="1" x14ac:dyDescent="0.3">
      <c r="B65" s="107"/>
      <c r="C65" s="45"/>
      <c r="D65" s="46"/>
      <c r="E65" s="47"/>
      <c r="F65" s="49"/>
      <c r="G65" s="49"/>
    </row>
    <row r="66" spans="2:8" s="50" customFormat="1" x14ac:dyDescent="0.25">
      <c r="B66" s="106" t="s">
        <v>282</v>
      </c>
      <c r="C66" s="120" t="s">
        <v>55</v>
      </c>
      <c r="D66" s="121"/>
      <c r="E66" s="121"/>
      <c r="F66" s="121"/>
      <c r="G66" s="121"/>
      <c r="H66" s="122"/>
    </row>
    <row r="67" spans="2:8" s="50" customFormat="1" ht="75" x14ac:dyDescent="0.25">
      <c r="B67" s="30" t="s">
        <v>0</v>
      </c>
      <c r="C67" s="134" t="s">
        <v>8</v>
      </c>
      <c r="D67" s="135"/>
      <c r="E67" s="136" t="s">
        <v>49</v>
      </c>
      <c r="F67" s="137"/>
      <c r="G67" s="31" t="s">
        <v>58</v>
      </c>
      <c r="H67" s="32" t="s">
        <v>47</v>
      </c>
    </row>
    <row r="68" spans="2:8" s="50" customFormat="1" x14ac:dyDescent="0.25">
      <c r="B68" s="108" t="s">
        <v>297</v>
      </c>
      <c r="C68" s="113" t="s">
        <v>51</v>
      </c>
      <c r="D68" s="114"/>
      <c r="E68" s="115"/>
      <c r="F68" s="116"/>
      <c r="G68" s="41">
        <v>1</v>
      </c>
      <c r="H68" s="42">
        <f>E68*G68</f>
        <v>0</v>
      </c>
    </row>
    <row r="69" spans="2:8" s="50" customFormat="1" x14ac:dyDescent="0.25">
      <c r="B69" s="108" t="s">
        <v>298</v>
      </c>
      <c r="C69" s="113" t="s">
        <v>43</v>
      </c>
      <c r="D69" s="114"/>
      <c r="E69" s="115"/>
      <c r="F69" s="116"/>
      <c r="G69" s="41">
        <v>1</v>
      </c>
      <c r="H69" s="42">
        <f>E69*G69</f>
        <v>0</v>
      </c>
    </row>
    <row r="70" spans="2:8" s="50" customFormat="1" x14ac:dyDescent="0.25">
      <c r="B70" s="108" t="s">
        <v>317</v>
      </c>
      <c r="C70" s="113" t="s">
        <v>44</v>
      </c>
      <c r="D70" s="114"/>
      <c r="E70" s="115"/>
      <c r="F70" s="116"/>
      <c r="G70" s="41">
        <v>1</v>
      </c>
      <c r="H70" s="42">
        <f>E70*G70</f>
        <v>0</v>
      </c>
    </row>
    <row r="71" spans="2:8" s="50" customFormat="1" ht="15.75" thickBot="1" x14ac:dyDescent="0.3">
      <c r="B71" s="131" t="s">
        <v>294</v>
      </c>
      <c r="C71" s="132"/>
      <c r="D71" s="132"/>
      <c r="E71" s="132"/>
      <c r="F71" s="132"/>
      <c r="G71" s="132"/>
      <c r="H71" s="43">
        <f>SUM(H70,H68,H69)</f>
        <v>0</v>
      </c>
    </row>
    <row r="72" spans="2:8" ht="15.75" customHeight="1" x14ac:dyDescent="0.25"/>
    <row r="73" spans="2:8" x14ac:dyDescent="0.25">
      <c r="B73" s="133" t="s">
        <v>328</v>
      </c>
      <c r="C73" s="133"/>
      <c r="D73" s="133"/>
      <c r="E73" s="133"/>
      <c r="F73" s="133"/>
      <c r="G73" s="133"/>
      <c r="H73" s="91">
        <f>SUM(H71,H64,H59)</f>
        <v>0</v>
      </c>
    </row>
    <row r="74" spans="2:8" x14ac:dyDescent="0.25">
      <c r="C74" s="100"/>
      <c r="D74" s="101"/>
      <c r="E74" s="102"/>
      <c r="F74" s="103"/>
      <c r="G74" s="103"/>
    </row>
    <row r="75" spans="2:8" x14ac:dyDescent="0.25">
      <c r="B75" s="110" t="s">
        <v>329</v>
      </c>
      <c r="C75" s="110"/>
      <c r="D75" s="110"/>
      <c r="E75" s="110"/>
      <c r="F75" s="110"/>
      <c r="G75" s="110"/>
      <c r="H75" s="109">
        <f>SUM(H73,H52)</f>
        <v>0</v>
      </c>
    </row>
    <row r="83" spans="2:7" x14ac:dyDescent="0.25">
      <c r="B83" s="51"/>
      <c r="C83" s="9"/>
      <c r="D83" s="9"/>
      <c r="E83" s="9"/>
      <c r="F83" s="9"/>
      <c r="G83" s="9"/>
    </row>
  </sheetData>
  <sheetProtection algorithmName="SHA-512" hashValue="yXZddPTf6shyiSM6Aud+l07M3XnccTs3Sr4G7HwPus7V8HKXj2Lf/NyLsdsP444S+Hl8A8ug+KRenzabNSPKVA==" saltValue="OfrxGXzpUJPyvFEdgCWeGA==" spinCount="100000" sheet="1" objects="1" scenarios="1" formatCells="0" formatColumns="0" formatRows="0" selectLockedCells="1"/>
  <mergeCells count="36">
    <mergeCell ref="B45:G45"/>
    <mergeCell ref="G1:H1"/>
    <mergeCell ref="G2:H2"/>
    <mergeCell ref="C4:H4"/>
    <mergeCell ref="B35:G35"/>
    <mergeCell ref="C38:H38"/>
    <mergeCell ref="B59:G59"/>
    <mergeCell ref="C47:H47"/>
    <mergeCell ref="C48:D48"/>
    <mergeCell ref="C49:D49"/>
    <mergeCell ref="B50:G50"/>
    <mergeCell ref="B52:G52"/>
    <mergeCell ref="B54:H54"/>
    <mergeCell ref="C56:H56"/>
    <mergeCell ref="C57:D57"/>
    <mergeCell ref="E57:F57"/>
    <mergeCell ref="C58:D58"/>
    <mergeCell ref="E58:F58"/>
    <mergeCell ref="C69:D69"/>
    <mergeCell ref="E69:F69"/>
    <mergeCell ref="C61:H61"/>
    <mergeCell ref="C62:D62"/>
    <mergeCell ref="E62:F62"/>
    <mergeCell ref="C63:D63"/>
    <mergeCell ref="E63:F63"/>
    <mergeCell ref="B64:G64"/>
    <mergeCell ref="C66:H66"/>
    <mergeCell ref="C67:D67"/>
    <mergeCell ref="E67:F67"/>
    <mergeCell ref="C68:D68"/>
    <mergeCell ref="E68:F68"/>
    <mergeCell ref="C70:D70"/>
    <mergeCell ref="E70:F70"/>
    <mergeCell ref="B71:G71"/>
    <mergeCell ref="B73:G73"/>
    <mergeCell ref="B75:G75"/>
  </mergeCells>
  <printOptions horizontalCentered="1"/>
  <pageMargins left="0.2" right="0.2" top="0.25" bottom="0.25" header="0.3" footer="0.3"/>
  <pageSetup paperSize="17" orientation="portrait" r:id="rId1"/>
  <rowBreaks count="1" manualBreakCount="1">
    <brk id="3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showGridLines="0" zoomScale="130" zoomScaleNormal="130" zoomScaleSheetLayoutView="100" workbookViewId="0">
      <selection activeCell="F6" sqref="F6"/>
    </sheetView>
  </sheetViews>
  <sheetFormatPr defaultColWidth="9.140625" defaultRowHeight="15" x14ac:dyDescent="0.25"/>
  <cols>
    <col min="1" max="1" width="1.7109375" style="9" customWidth="1"/>
    <col min="2" max="2" width="8.7109375" style="104" customWidth="1"/>
    <col min="3" max="3" width="12.7109375" style="10" customWidth="1"/>
    <col min="4" max="4" width="25.7109375" style="6" customWidth="1"/>
    <col min="5" max="5" width="14.7109375" style="7" customWidth="1"/>
    <col min="6" max="6" width="13.7109375" style="8" customWidth="1"/>
    <col min="7" max="7" width="9.7109375" style="8" customWidth="1"/>
    <col min="8" max="8" width="14.7109375" style="9" customWidth="1"/>
    <col min="9" max="9" width="2" style="9" customWidth="1"/>
    <col min="10" max="16384" width="9.140625" style="9"/>
  </cols>
  <sheetData>
    <row r="1" spans="2:8" x14ac:dyDescent="0.25">
      <c r="C1" s="5"/>
      <c r="G1" s="112"/>
      <c r="H1" s="112"/>
    </row>
    <row r="2" spans="2:8" ht="16.5" customHeight="1" x14ac:dyDescent="0.25">
      <c r="B2" s="104" t="s">
        <v>242</v>
      </c>
      <c r="C2" s="84" t="s">
        <v>330</v>
      </c>
      <c r="G2" s="146" t="s">
        <v>321</v>
      </c>
      <c r="H2" s="146"/>
    </row>
    <row r="3" spans="2:8" ht="15.75" thickBot="1" x14ac:dyDescent="0.3"/>
    <row r="4" spans="2:8" x14ac:dyDescent="0.25">
      <c r="B4" s="105" t="s">
        <v>243</v>
      </c>
      <c r="C4" s="147" t="s">
        <v>272</v>
      </c>
      <c r="D4" s="147"/>
      <c r="E4" s="147"/>
      <c r="F4" s="147"/>
      <c r="G4" s="147"/>
      <c r="H4" s="148"/>
    </row>
    <row r="5" spans="2:8" s="6" customFormat="1" ht="75" x14ac:dyDescent="0.25">
      <c r="B5" s="30" t="s">
        <v>0</v>
      </c>
      <c r="C5" s="12" t="s">
        <v>1</v>
      </c>
      <c r="D5" s="13" t="s">
        <v>2</v>
      </c>
      <c r="E5" s="14" t="s">
        <v>46</v>
      </c>
      <c r="F5" s="15" t="s">
        <v>48</v>
      </c>
      <c r="G5" s="16" t="s">
        <v>277</v>
      </c>
      <c r="H5" s="17" t="s">
        <v>47</v>
      </c>
    </row>
    <row r="6" spans="2:8" s="51" customFormat="1" ht="32.25" x14ac:dyDescent="0.25">
      <c r="B6" s="18" t="s">
        <v>124</v>
      </c>
      <c r="C6" s="19" t="s">
        <v>3</v>
      </c>
      <c r="D6" s="20" t="s">
        <v>60</v>
      </c>
      <c r="E6" s="92">
        <v>168134.5</v>
      </c>
      <c r="F6" s="1"/>
      <c r="G6" s="21">
        <v>12</v>
      </c>
      <c r="H6" s="22">
        <f>F6*G6</f>
        <v>0</v>
      </c>
    </row>
    <row r="7" spans="2:8" s="51" customFormat="1" ht="32.25" x14ac:dyDescent="0.25">
      <c r="B7" s="18" t="s">
        <v>125</v>
      </c>
      <c r="C7" s="19" t="s">
        <v>4</v>
      </c>
      <c r="D7" s="20" t="s">
        <v>62</v>
      </c>
      <c r="E7" s="92">
        <v>11636</v>
      </c>
      <c r="F7" s="1"/>
      <c r="G7" s="21">
        <v>12</v>
      </c>
      <c r="H7" s="22">
        <f t="shared" ref="H7:H34" si="0">F7*G7</f>
        <v>0</v>
      </c>
    </row>
    <row r="8" spans="2:8" s="51" customFormat="1" ht="32.25" x14ac:dyDescent="0.25">
      <c r="B8" s="18" t="s">
        <v>126</v>
      </c>
      <c r="C8" s="19" t="s">
        <v>3</v>
      </c>
      <c r="D8" s="20" t="s">
        <v>61</v>
      </c>
      <c r="E8" s="92">
        <v>29978</v>
      </c>
      <c r="F8" s="1"/>
      <c r="G8" s="21">
        <v>12</v>
      </c>
      <c r="H8" s="22">
        <f t="shared" si="0"/>
        <v>0</v>
      </c>
    </row>
    <row r="9" spans="2:8" s="51" customFormat="1" ht="32.25" x14ac:dyDescent="0.25">
      <c r="B9" s="18" t="s">
        <v>127</v>
      </c>
      <c r="C9" s="19" t="s">
        <v>3</v>
      </c>
      <c r="D9" s="20" t="s">
        <v>63</v>
      </c>
      <c r="E9" s="92">
        <v>33854</v>
      </c>
      <c r="F9" s="1"/>
      <c r="G9" s="21">
        <v>12</v>
      </c>
      <c r="H9" s="22">
        <f t="shared" si="0"/>
        <v>0</v>
      </c>
    </row>
    <row r="10" spans="2:8" s="51" customFormat="1" ht="30" x14ac:dyDescent="0.25">
      <c r="B10" s="18" t="s">
        <v>128</v>
      </c>
      <c r="C10" s="19" t="s">
        <v>4</v>
      </c>
      <c r="D10" s="20" t="s">
        <v>64</v>
      </c>
      <c r="E10" s="92">
        <v>9965</v>
      </c>
      <c r="F10" s="1"/>
      <c r="G10" s="21">
        <v>12</v>
      </c>
      <c r="H10" s="22">
        <f t="shared" si="0"/>
        <v>0</v>
      </c>
    </row>
    <row r="11" spans="2:8" s="51" customFormat="1" ht="32.25" x14ac:dyDescent="0.25">
      <c r="B11" s="18" t="s">
        <v>129</v>
      </c>
      <c r="C11" s="19" t="s">
        <v>3</v>
      </c>
      <c r="D11" s="20" t="s">
        <v>65</v>
      </c>
      <c r="E11" s="92">
        <v>35961</v>
      </c>
      <c r="F11" s="1"/>
      <c r="G11" s="21">
        <v>12</v>
      </c>
      <c r="H11" s="22">
        <f t="shared" si="0"/>
        <v>0</v>
      </c>
    </row>
    <row r="12" spans="2:8" s="51" customFormat="1" ht="32.25" x14ac:dyDescent="0.25">
      <c r="B12" s="18" t="s">
        <v>130</v>
      </c>
      <c r="C12" s="19" t="s">
        <v>3</v>
      </c>
      <c r="D12" s="20" t="s">
        <v>66</v>
      </c>
      <c r="E12" s="92">
        <v>102013.9</v>
      </c>
      <c r="F12" s="1"/>
      <c r="G12" s="21">
        <v>12</v>
      </c>
      <c r="H12" s="22">
        <f t="shared" si="0"/>
        <v>0</v>
      </c>
    </row>
    <row r="13" spans="2:8" s="51" customFormat="1" ht="32.25" x14ac:dyDescent="0.25">
      <c r="B13" s="18" t="s">
        <v>131</v>
      </c>
      <c r="C13" s="19" t="s">
        <v>4</v>
      </c>
      <c r="D13" s="20" t="s">
        <v>67</v>
      </c>
      <c r="E13" s="92">
        <v>9326</v>
      </c>
      <c r="F13" s="1"/>
      <c r="G13" s="21">
        <v>12</v>
      </c>
      <c r="H13" s="22">
        <f t="shared" si="0"/>
        <v>0</v>
      </c>
    </row>
    <row r="14" spans="2:8" s="51" customFormat="1" ht="32.25" x14ac:dyDescent="0.25">
      <c r="B14" s="18" t="s">
        <v>132</v>
      </c>
      <c r="C14" s="23" t="s">
        <v>5</v>
      </c>
      <c r="D14" s="24" t="s">
        <v>68</v>
      </c>
      <c r="E14" s="93">
        <v>88000</v>
      </c>
      <c r="F14" s="1"/>
      <c r="G14" s="21">
        <v>12</v>
      </c>
      <c r="H14" s="22">
        <f t="shared" si="0"/>
        <v>0</v>
      </c>
    </row>
    <row r="15" spans="2:8" s="51" customFormat="1" ht="32.25" x14ac:dyDescent="0.25">
      <c r="B15" s="18" t="s">
        <v>133</v>
      </c>
      <c r="C15" s="23" t="s">
        <v>3</v>
      </c>
      <c r="D15" s="24" t="s">
        <v>69</v>
      </c>
      <c r="E15" s="92">
        <v>71759</v>
      </c>
      <c r="F15" s="1"/>
      <c r="G15" s="21">
        <v>12</v>
      </c>
      <c r="H15" s="22">
        <f t="shared" si="0"/>
        <v>0</v>
      </c>
    </row>
    <row r="16" spans="2:8" s="51" customFormat="1" ht="45" x14ac:dyDescent="0.25">
      <c r="B16" s="18" t="s">
        <v>134</v>
      </c>
      <c r="C16" s="23" t="s">
        <v>86</v>
      </c>
      <c r="D16" s="24" t="s">
        <v>70</v>
      </c>
      <c r="E16" s="92">
        <v>17087</v>
      </c>
      <c r="F16" s="1"/>
      <c r="G16" s="21">
        <v>12</v>
      </c>
      <c r="H16" s="22">
        <f t="shared" si="0"/>
        <v>0</v>
      </c>
    </row>
    <row r="17" spans="2:8" s="51" customFormat="1" ht="30" x14ac:dyDescent="0.25">
      <c r="B17" s="18" t="s">
        <v>135</v>
      </c>
      <c r="C17" s="23" t="s">
        <v>87</v>
      </c>
      <c r="D17" s="24" t="s">
        <v>71</v>
      </c>
      <c r="E17" s="92">
        <v>40514</v>
      </c>
      <c r="F17" s="1"/>
      <c r="G17" s="21">
        <v>12</v>
      </c>
      <c r="H17" s="22">
        <f t="shared" si="0"/>
        <v>0</v>
      </c>
    </row>
    <row r="18" spans="2:8" s="51" customFormat="1" ht="30" x14ac:dyDescent="0.25">
      <c r="B18" s="18" t="s">
        <v>136</v>
      </c>
      <c r="C18" s="23" t="s">
        <v>6</v>
      </c>
      <c r="D18" s="24" t="s">
        <v>72</v>
      </c>
      <c r="E18" s="92">
        <v>7249</v>
      </c>
      <c r="F18" s="1"/>
      <c r="G18" s="21">
        <v>12</v>
      </c>
      <c r="H18" s="22">
        <f t="shared" si="0"/>
        <v>0</v>
      </c>
    </row>
    <row r="19" spans="2:8" s="51" customFormat="1" ht="45" x14ac:dyDescent="0.25">
      <c r="B19" s="18" t="s">
        <v>137</v>
      </c>
      <c r="C19" s="19" t="s">
        <v>6</v>
      </c>
      <c r="D19" s="20" t="s">
        <v>73</v>
      </c>
      <c r="E19" s="92">
        <v>27269</v>
      </c>
      <c r="F19" s="1"/>
      <c r="G19" s="21">
        <v>12</v>
      </c>
      <c r="H19" s="22">
        <f t="shared" si="0"/>
        <v>0</v>
      </c>
    </row>
    <row r="20" spans="2:8" s="51" customFormat="1" ht="45" x14ac:dyDescent="0.25">
      <c r="B20" s="18" t="s">
        <v>138</v>
      </c>
      <c r="C20" s="19" t="s">
        <v>6</v>
      </c>
      <c r="D20" s="20" t="s">
        <v>74</v>
      </c>
      <c r="E20" s="92">
        <v>19011</v>
      </c>
      <c r="F20" s="1"/>
      <c r="G20" s="21">
        <v>12</v>
      </c>
      <c r="H20" s="22">
        <f t="shared" si="0"/>
        <v>0</v>
      </c>
    </row>
    <row r="21" spans="2:8" s="51" customFormat="1" ht="30" x14ac:dyDescent="0.25">
      <c r="B21" s="18" t="s">
        <v>139</v>
      </c>
      <c r="C21" s="19" t="s">
        <v>6</v>
      </c>
      <c r="D21" s="20" t="s">
        <v>75</v>
      </c>
      <c r="E21" s="92">
        <v>5223</v>
      </c>
      <c r="F21" s="1"/>
      <c r="G21" s="21">
        <v>12</v>
      </c>
      <c r="H21" s="22">
        <f t="shared" si="0"/>
        <v>0</v>
      </c>
    </row>
    <row r="22" spans="2:8" s="51" customFormat="1" ht="30" x14ac:dyDescent="0.25">
      <c r="B22" s="18" t="s">
        <v>140</v>
      </c>
      <c r="C22" s="19" t="s">
        <v>6</v>
      </c>
      <c r="D22" s="20" t="s">
        <v>76</v>
      </c>
      <c r="E22" s="92">
        <v>55015</v>
      </c>
      <c r="F22" s="1"/>
      <c r="G22" s="21">
        <v>12</v>
      </c>
      <c r="H22" s="22">
        <f t="shared" si="0"/>
        <v>0</v>
      </c>
    </row>
    <row r="23" spans="2:8" s="51" customFormat="1" ht="45" x14ac:dyDescent="0.25">
      <c r="B23" s="18" t="s">
        <v>141</v>
      </c>
      <c r="C23" s="19" t="s">
        <v>6</v>
      </c>
      <c r="D23" s="20" t="s">
        <v>77</v>
      </c>
      <c r="E23" s="92">
        <v>12303</v>
      </c>
      <c r="F23" s="1"/>
      <c r="G23" s="21">
        <v>12</v>
      </c>
      <c r="H23" s="22">
        <f t="shared" si="0"/>
        <v>0</v>
      </c>
    </row>
    <row r="24" spans="2:8" s="51" customFormat="1" ht="30" x14ac:dyDescent="0.25">
      <c r="B24" s="18" t="s">
        <v>142</v>
      </c>
      <c r="C24" s="19" t="s">
        <v>6</v>
      </c>
      <c r="D24" s="20" t="s">
        <v>78</v>
      </c>
      <c r="E24" s="92">
        <v>45267</v>
      </c>
      <c r="F24" s="1"/>
      <c r="G24" s="21">
        <v>12</v>
      </c>
      <c r="H24" s="22">
        <f t="shared" si="0"/>
        <v>0</v>
      </c>
    </row>
    <row r="25" spans="2:8" s="51" customFormat="1" ht="30" x14ac:dyDescent="0.25">
      <c r="B25" s="18" t="s">
        <v>143</v>
      </c>
      <c r="C25" s="19" t="s">
        <v>6</v>
      </c>
      <c r="D25" s="20" t="s">
        <v>79</v>
      </c>
      <c r="E25" s="92">
        <v>31006.3</v>
      </c>
      <c r="F25" s="1"/>
      <c r="G25" s="21">
        <v>12</v>
      </c>
      <c r="H25" s="22">
        <f t="shared" si="0"/>
        <v>0</v>
      </c>
    </row>
    <row r="26" spans="2:8" s="51" customFormat="1" ht="30" x14ac:dyDescent="0.25">
      <c r="B26" s="18" t="s">
        <v>144</v>
      </c>
      <c r="C26" s="19" t="s">
        <v>4</v>
      </c>
      <c r="D26" s="20" t="s">
        <v>80</v>
      </c>
      <c r="E26" s="92">
        <v>352489</v>
      </c>
      <c r="F26" s="1"/>
      <c r="G26" s="21">
        <v>12</v>
      </c>
      <c r="H26" s="22">
        <f t="shared" si="0"/>
        <v>0</v>
      </c>
    </row>
    <row r="27" spans="2:8" s="51" customFormat="1" ht="30" x14ac:dyDescent="0.25">
      <c r="B27" s="18" t="s">
        <v>145</v>
      </c>
      <c r="C27" s="19" t="s">
        <v>6</v>
      </c>
      <c r="D27" s="20" t="s">
        <v>81</v>
      </c>
      <c r="E27" s="92">
        <v>54794</v>
      </c>
      <c r="F27" s="1"/>
      <c r="G27" s="21">
        <v>12</v>
      </c>
      <c r="H27" s="22">
        <f t="shared" si="0"/>
        <v>0</v>
      </c>
    </row>
    <row r="28" spans="2:8" s="51" customFormat="1" ht="45" x14ac:dyDescent="0.25">
      <c r="B28" s="18" t="s">
        <v>146</v>
      </c>
      <c r="C28" s="19" t="s">
        <v>6</v>
      </c>
      <c r="D28" s="20" t="s">
        <v>82</v>
      </c>
      <c r="E28" s="92">
        <v>1560</v>
      </c>
      <c r="F28" s="1"/>
      <c r="G28" s="21">
        <v>12</v>
      </c>
      <c r="H28" s="22">
        <f t="shared" si="0"/>
        <v>0</v>
      </c>
    </row>
    <row r="29" spans="2:8" s="51" customFormat="1" ht="30" x14ac:dyDescent="0.25">
      <c r="B29" s="18" t="s">
        <v>147</v>
      </c>
      <c r="C29" s="19" t="s">
        <v>6</v>
      </c>
      <c r="D29" s="20" t="s">
        <v>83</v>
      </c>
      <c r="E29" s="92">
        <v>1131</v>
      </c>
      <c r="F29" s="1"/>
      <c r="G29" s="21">
        <v>12</v>
      </c>
      <c r="H29" s="22">
        <f t="shared" si="0"/>
        <v>0</v>
      </c>
    </row>
    <row r="30" spans="2:8" s="51" customFormat="1" ht="30" x14ac:dyDescent="0.25">
      <c r="B30" s="18" t="s">
        <v>148</v>
      </c>
      <c r="C30" s="19" t="s">
        <v>6</v>
      </c>
      <c r="D30" s="20" t="s">
        <v>88</v>
      </c>
      <c r="E30" s="92">
        <v>77228</v>
      </c>
      <c r="F30" s="1"/>
      <c r="G30" s="21">
        <v>12</v>
      </c>
      <c r="H30" s="22">
        <f t="shared" si="0"/>
        <v>0</v>
      </c>
    </row>
    <row r="31" spans="2:8" s="51" customFormat="1" ht="45" x14ac:dyDescent="0.25">
      <c r="B31" s="18" t="s">
        <v>149</v>
      </c>
      <c r="C31" s="19" t="s">
        <v>6</v>
      </c>
      <c r="D31" s="20" t="s">
        <v>89</v>
      </c>
      <c r="E31" s="92">
        <v>1424</v>
      </c>
      <c r="F31" s="1"/>
      <c r="G31" s="21">
        <v>12</v>
      </c>
      <c r="H31" s="22">
        <f t="shared" si="0"/>
        <v>0</v>
      </c>
    </row>
    <row r="32" spans="2:8" s="51" customFormat="1" ht="45" x14ac:dyDescent="0.25">
      <c r="B32" s="18" t="s">
        <v>150</v>
      </c>
      <c r="C32" s="19" t="s">
        <v>6</v>
      </c>
      <c r="D32" s="20" t="s">
        <v>84</v>
      </c>
      <c r="E32" s="92">
        <v>8693</v>
      </c>
      <c r="F32" s="1"/>
      <c r="G32" s="21">
        <v>12</v>
      </c>
      <c r="H32" s="22">
        <f t="shared" si="0"/>
        <v>0</v>
      </c>
    </row>
    <row r="33" spans="2:8" s="51" customFormat="1" ht="60" x14ac:dyDescent="0.25">
      <c r="B33" s="18" t="s">
        <v>151</v>
      </c>
      <c r="C33" s="19" t="s">
        <v>7</v>
      </c>
      <c r="D33" s="20" t="s">
        <v>85</v>
      </c>
      <c r="E33" s="94">
        <v>6500</v>
      </c>
      <c r="F33" s="1"/>
      <c r="G33" s="21">
        <v>12</v>
      </c>
      <c r="H33" s="22">
        <f t="shared" si="0"/>
        <v>0</v>
      </c>
    </row>
    <row r="34" spans="2:8" s="51" customFormat="1" ht="30" x14ac:dyDescent="0.25">
      <c r="B34" s="18" t="s">
        <v>299</v>
      </c>
      <c r="C34" s="98" t="s">
        <v>324</v>
      </c>
      <c r="D34" s="20" t="s">
        <v>289</v>
      </c>
      <c r="E34" s="94">
        <v>60000</v>
      </c>
      <c r="F34" s="1"/>
      <c r="G34" s="21">
        <v>12</v>
      </c>
      <c r="H34" s="22">
        <f t="shared" si="0"/>
        <v>0</v>
      </c>
    </row>
    <row r="35" spans="2:8" s="52" customFormat="1" ht="15.75" thickBot="1" x14ac:dyDescent="0.3">
      <c r="B35" s="149" t="s">
        <v>50</v>
      </c>
      <c r="C35" s="150"/>
      <c r="D35" s="150"/>
      <c r="E35" s="150"/>
      <c r="F35" s="150"/>
      <c r="G35" s="150"/>
      <c r="H35" s="25">
        <f>SUM(H6:H23,H24:H34)</f>
        <v>0</v>
      </c>
    </row>
    <row r="36" spans="2:8" s="53" customFormat="1" x14ac:dyDescent="0.25">
      <c r="B36" s="27"/>
      <c r="C36" s="27"/>
      <c r="D36" s="28"/>
      <c r="E36" s="26"/>
      <c r="F36" s="26"/>
      <c r="G36" s="26"/>
      <c r="H36" s="29"/>
    </row>
    <row r="37" spans="2:8" s="53" customFormat="1" ht="15.75" thickBot="1" x14ac:dyDescent="0.3">
      <c r="B37" s="27"/>
      <c r="C37" s="27"/>
      <c r="D37" s="28"/>
      <c r="E37" s="26"/>
      <c r="F37" s="26"/>
      <c r="G37" s="26"/>
      <c r="H37" s="29"/>
    </row>
    <row r="38" spans="2:8" s="50" customFormat="1" x14ac:dyDescent="0.25">
      <c r="B38" s="105" t="s">
        <v>244</v>
      </c>
      <c r="C38" s="140" t="s">
        <v>287</v>
      </c>
      <c r="D38" s="141"/>
      <c r="E38" s="141"/>
      <c r="F38" s="141"/>
      <c r="G38" s="141"/>
      <c r="H38" s="142"/>
    </row>
    <row r="39" spans="2:8" s="6" customFormat="1" ht="75" x14ac:dyDescent="0.25">
      <c r="B39" s="30" t="s">
        <v>0</v>
      </c>
      <c r="C39" s="12" t="s">
        <v>1</v>
      </c>
      <c r="D39" s="13" t="s">
        <v>2</v>
      </c>
      <c r="E39" s="14" t="s">
        <v>46</v>
      </c>
      <c r="F39" s="15" t="s">
        <v>273</v>
      </c>
      <c r="G39" s="16" t="s">
        <v>278</v>
      </c>
      <c r="H39" s="17" t="s">
        <v>274</v>
      </c>
    </row>
    <row r="40" spans="2:8" s="51" customFormat="1" ht="30" x14ac:dyDescent="0.25">
      <c r="B40" s="18" t="s">
        <v>152</v>
      </c>
      <c r="C40" s="98" t="s">
        <v>324</v>
      </c>
      <c r="D40" s="20" t="s">
        <v>275</v>
      </c>
      <c r="E40" s="94">
        <v>30000</v>
      </c>
      <c r="F40" s="1"/>
      <c r="G40" s="21">
        <v>2</v>
      </c>
      <c r="H40" s="22">
        <f>(F40*G40)*52</f>
        <v>0</v>
      </c>
    </row>
    <row r="41" spans="2:8" s="51" customFormat="1" ht="30" x14ac:dyDescent="0.25">
      <c r="B41" s="18" t="s">
        <v>153</v>
      </c>
      <c r="C41" s="98" t="s">
        <v>324</v>
      </c>
      <c r="D41" s="20" t="s">
        <v>276</v>
      </c>
      <c r="E41" s="94">
        <v>25032</v>
      </c>
      <c r="F41" s="1"/>
      <c r="G41" s="21">
        <v>1</v>
      </c>
      <c r="H41" s="22">
        <f>(F41*G41)*52</f>
        <v>0</v>
      </c>
    </row>
    <row r="42" spans="2:8" s="51" customFormat="1" ht="30" x14ac:dyDescent="0.25">
      <c r="B42" s="18" t="s">
        <v>154</v>
      </c>
      <c r="C42" s="98" t="s">
        <v>324</v>
      </c>
      <c r="D42" s="20" t="s">
        <v>286</v>
      </c>
      <c r="E42" s="94">
        <v>30000</v>
      </c>
      <c r="F42" s="1"/>
      <c r="G42" s="21">
        <v>1</v>
      </c>
      <c r="H42" s="22">
        <f>(F42*G42)*52</f>
        <v>0</v>
      </c>
    </row>
    <row r="43" spans="2:8" s="51" customFormat="1" ht="30" x14ac:dyDescent="0.25">
      <c r="B43" s="18" t="s">
        <v>155</v>
      </c>
      <c r="C43" s="98" t="s">
        <v>324</v>
      </c>
      <c r="D43" s="20" t="s">
        <v>288</v>
      </c>
      <c r="E43" s="94">
        <v>35000</v>
      </c>
      <c r="F43" s="1"/>
      <c r="G43" s="21">
        <v>2</v>
      </c>
      <c r="H43" s="22">
        <f>(F43*G43)*52</f>
        <v>0</v>
      </c>
    </row>
    <row r="44" spans="2:8" s="51" customFormat="1" ht="45" x14ac:dyDescent="0.25">
      <c r="B44" s="18" t="s">
        <v>156</v>
      </c>
      <c r="C44" s="98" t="s">
        <v>324</v>
      </c>
      <c r="D44" s="20" t="s">
        <v>316</v>
      </c>
      <c r="E44" s="94">
        <v>35000</v>
      </c>
      <c r="F44" s="1"/>
      <c r="G44" s="21">
        <v>3</v>
      </c>
      <c r="H44" s="22">
        <f>(F44*G44)*52</f>
        <v>0</v>
      </c>
    </row>
    <row r="45" spans="2:8" s="50" customFormat="1" ht="15.75" thickBot="1" x14ac:dyDescent="0.3">
      <c r="B45" s="117" t="s">
        <v>294</v>
      </c>
      <c r="C45" s="118"/>
      <c r="D45" s="118"/>
      <c r="E45" s="118"/>
      <c r="F45" s="118"/>
      <c r="G45" s="119"/>
      <c r="H45" s="43">
        <f>SUM(H40:H44)</f>
        <v>0</v>
      </c>
    </row>
    <row r="46" spans="2:8" s="85" customFormat="1" ht="15.75" thickBot="1" x14ac:dyDescent="0.3">
      <c r="B46" s="27"/>
      <c r="C46" s="86"/>
      <c r="D46" s="86"/>
      <c r="E46" s="86"/>
      <c r="F46" s="86"/>
      <c r="G46" s="86"/>
      <c r="H46" s="87"/>
    </row>
    <row r="47" spans="2:8" s="4" customFormat="1" x14ac:dyDescent="0.25">
      <c r="B47" s="105" t="s">
        <v>245</v>
      </c>
      <c r="C47" s="140" t="s">
        <v>52</v>
      </c>
      <c r="D47" s="141"/>
      <c r="E47" s="141"/>
      <c r="F47" s="141"/>
      <c r="G47" s="141"/>
      <c r="H47" s="142"/>
    </row>
    <row r="48" spans="2:8" s="50" customFormat="1" ht="75" x14ac:dyDescent="0.25">
      <c r="B48" s="30" t="s">
        <v>0</v>
      </c>
      <c r="C48" s="123" t="s">
        <v>8</v>
      </c>
      <c r="D48" s="124"/>
      <c r="E48" s="82" t="s">
        <v>323</v>
      </c>
      <c r="F48" s="95" t="s">
        <v>57</v>
      </c>
      <c r="G48" s="31" t="s">
        <v>58</v>
      </c>
      <c r="H48" s="32" t="s">
        <v>47</v>
      </c>
    </row>
    <row r="49" spans="2:8" s="54" customFormat="1" ht="60" customHeight="1" x14ac:dyDescent="0.25">
      <c r="B49" s="18" t="s">
        <v>157</v>
      </c>
      <c r="C49" s="138" t="s">
        <v>265</v>
      </c>
      <c r="D49" s="139"/>
      <c r="E49" s="93">
        <v>93889</v>
      </c>
      <c r="F49" s="96"/>
      <c r="G49" s="21">
        <v>12</v>
      </c>
      <c r="H49" s="33">
        <f>F49*G49</f>
        <v>0</v>
      </c>
    </row>
    <row r="50" spans="2:8" s="55" customFormat="1" ht="15.75" thickBot="1" x14ac:dyDescent="0.3">
      <c r="B50" s="143" t="s">
        <v>50</v>
      </c>
      <c r="C50" s="144"/>
      <c r="D50" s="144"/>
      <c r="E50" s="144"/>
      <c r="F50" s="144"/>
      <c r="G50" s="145"/>
      <c r="H50" s="25">
        <f>SUM(H49)</f>
        <v>0</v>
      </c>
    </row>
    <row r="51" spans="2:8" s="55" customFormat="1" x14ac:dyDescent="0.25">
      <c r="B51" s="90"/>
      <c r="C51" s="89"/>
      <c r="D51" s="89"/>
      <c r="E51" s="89"/>
      <c r="F51" s="89"/>
      <c r="G51" s="89"/>
      <c r="H51" s="29"/>
    </row>
    <row r="52" spans="2:8" s="55" customFormat="1" x14ac:dyDescent="0.25">
      <c r="B52" s="133" t="s">
        <v>332</v>
      </c>
      <c r="C52" s="133"/>
      <c r="D52" s="133"/>
      <c r="E52" s="133"/>
      <c r="F52" s="133"/>
      <c r="G52" s="133"/>
      <c r="H52" s="91">
        <f>SUM(H50,H45,H35)</f>
        <v>0</v>
      </c>
    </row>
    <row r="53" spans="2:8" s="55" customFormat="1" x14ac:dyDescent="0.25">
      <c r="B53" s="34"/>
      <c r="C53" s="35"/>
      <c r="D53" s="36"/>
      <c r="E53" s="37"/>
      <c r="F53" s="38"/>
      <c r="G53" s="39"/>
      <c r="H53" s="40"/>
    </row>
    <row r="54" spans="2:8" s="53" customFormat="1" ht="37.5" customHeight="1" x14ac:dyDescent="0.25">
      <c r="B54" s="111" t="s">
        <v>264</v>
      </c>
      <c r="C54" s="111"/>
      <c r="D54" s="111"/>
      <c r="E54" s="111"/>
      <c r="F54" s="111"/>
      <c r="G54" s="111"/>
      <c r="H54" s="111"/>
    </row>
    <row r="55" spans="2:8" s="53" customFormat="1" ht="19.5" thickBot="1" x14ac:dyDescent="0.3">
      <c r="B55" s="27"/>
      <c r="C55" s="27"/>
      <c r="D55" s="83"/>
      <c r="E55" s="83"/>
      <c r="F55" s="83"/>
      <c r="G55" s="26"/>
      <c r="H55" s="29"/>
    </row>
    <row r="56" spans="2:8" s="50" customFormat="1" x14ac:dyDescent="0.25">
      <c r="B56" s="106" t="s">
        <v>246</v>
      </c>
      <c r="C56" s="120" t="s">
        <v>53</v>
      </c>
      <c r="D56" s="121"/>
      <c r="E56" s="121"/>
      <c r="F56" s="121"/>
      <c r="G56" s="121"/>
      <c r="H56" s="122"/>
    </row>
    <row r="57" spans="2:8" s="50" customFormat="1" ht="75" x14ac:dyDescent="0.25">
      <c r="B57" s="30" t="s">
        <v>0</v>
      </c>
      <c r="C57" s="123" t="s">
        <v>8</v>
      </c>
      <c r="D57" s="124"/>
      <c r="E57" s="125" t="s">
        <v>59</v>
      </c>
      <c r="F57" s="126"/>
      <c r="G57" s="31" t="s">
        <v>58</v>
      </c>
      <c r="H57" s="32" t="s">
        <v>47</v>
      </c>
    </row>
    <row r="58" spans="2:8" s="54" customFormat="1" ht="60" customHeight="1" x14ac:dyDescent="0.25">
      <c r="B58" s="18" t="s">
        <v>300</v>
      </c>
      <c r="C58" s="138" t="s">
        <v>266</v>
      </c>
      <c r="D58" s="139"/>
      <c r="E58" s="129"/>
      <c r="F58" s="130"/>
      <c r="G58" s="21">
        <v>900</v>
      </c>
      <c r="H58" s="33">
        <f>E58*G58</f>
        <v>0</v>
      </c>
    </row>
    <row r="59" spans="2:8" s="50" customFormat="1" ht="15.75" thickBot="1" x14ac:dyDescent="0.3">
      <c r="B59" s="117" t="s">
        <v>50</v>
      </c>
      <c r="C59" s="118"/>
      <c r="D59" s="118"/>
      <c r="E59" s="118"/>
      <c r="F59" s="118"/>
      <c r="G59" s="119"/>
      <c r="H59" s="43">
        <f>SUM(H58)</f>
        <v>0</v>
      </c>
    </row>
    <row r="60" spans="2:8" s="50" customFormat="1" ht="15.75" thickBot="1" x14ac:dyDescent="0.3">
      <c r="B60" s="107"/>
      <c r="C60" s="45"/>
      <c r="D60" s="46"/>
      <c r="E60" s="47"/>
      <c r="F60" s="48"/>
      <c r="G60" s="49"/>
    </row>
    <row r="61" spans="2:8" s="50" customFormat="1" x14ac:dyDescent="0.25">
      <c r="B61" s="106" t="s">
        <v>247</v>
      </c>
      <c r="C61" s="120" t="s">
        <v>54</v>
      </c>
      <c r="D61" s="121"/>
      <c r="E61" s="121"/>
      <c r="F61" s="121"/>
      <c r="G61" s="121"/>
      <c r="H61" s="122"/>
    </row>
    <row r="62" spans="2:8" s="50" customFormat="1" ht="75" x14ac:dyDescent="0.25">
      <c r="B62" s="30" t="s">
        <v>0</v>
      </c>
      <c r="C62" s="123" t="s">
        <v>8</v>
      </c>
      <c r="D62" s="124"/>
      <c r="E62" s="125" t="s">
        <v>49</v>
      </c>
      <c r="F62" s="126"/>
      <c r="G62" s="31" t="s">
        <v>58</v>
      </c>
      <c r="H62" s="32" t="s">
        <v>47</v>
      </c>
    </row>
    <row r="63" spans="2:8" s="54" customFormat="1" ht="60" customHeight="1" x14ac:dyDescent="0.25">
      <c r="B63" s="18" t="s">
        <v>301</v>
      </c>
      <c r="C63" s="127" t="s">
        <v>267</v>
      </c>
      <c r="D63" s="128"/>
      <c r="E63" s="129"/>
      <c r="F63" s="130"/>
      <c r="G63" s="21">
        <v>2150</v>
      </c>
      <c r="H63" s="22">
        <f>E63*G63</f>
        <v>0</v>
      </c>
    </row>
    <row r="64" spans="2:8" s="50" customFormat="1" ht="15.75" thickBot="1" x14ac:dyDescent="0.3">
      <c r="B64" s="131" t="s">
        <v>50</v>
      </c>
      <c r="C64" s="132"/>
      <c r="D64" s="132"/>
      <c r="E64" s="132"/>
      <c r="F64" s="132"/>
      <c r="G64" s="132"/>
      <c r="H64" s="43">
        <f>SUM(H63)</f>
        <v>0</v>
      </c>
    </row>
    <row r="65" spans="2:8" s="50" customFormat="1" ht="15.75" thickBot="1" x14ac:dyDescent="0.3">
      <c r="B65" s="107"/>
      <c r="C65" s="45"/>
      <c r="D65" s="46"/>
      <c r="E65" s="47"/>
      <c r="F65" s="49"/>
      <c r="G65" s="49"/>
    </row>
    <row r="66" spans="2:8" s="50" customFormat="1" x14ac:dyDescent="0.25">
      <c r="B66" s="106" t="s">
        <v>283</v>
      </c>
      <c r="C66" s="120" t="s">
        <v>55</v>
      </c>
      <c r="D66" s="121"/>
      <c r="E66" s="121"/>
      <c r="F66" s="121"/>
      <c r="G66" s="121"/>
      <c r="H66" s="122"/>
    </row>
    <row r="67" spans="2:8" s="50" customFormat="1" ht="75" x14ac:dyDescent="0.25">
      <c r="B67" s="30" t="s">
        <v>0</v>
      </c>
      <c r="C67" s="134" t="s">
        <v>8</v>
      </c>
      <c r="D67" s="135"/>
      <c r="E67" s="136" t="s">
        <v>49</v>
      </c>
      <c r="F67" s="137"/>
      <c r="G67" s="31" t="s">
        <v>58</v>
      </c>
      <c r="H67" s="32" t="s">
        <v>47</v>
      </c>
    </row>
    <row r="68" spans="2:8" s="50" customFormat="1" x14ac:dyDescent="0.25">
      <c r="B68" s="81" t="s">
        <v>302</v>
      </c>
      <c r="C68" s="113" t="s">
        <v>51</v>
      </c>
      <c r="D68" s="114"/>
      <c r="E68" s="115"/>
      <c r="F68" s="116"/>
      <c r="G68" s="41">
        <v>1</v>
      </c>
      <c r="H68" s="42">
        <f>E68*G68</f>
        <v>0</v>
      </c>
    </row>
    <row r="69" spans="2:8" s="50" customFormat="1" x14ac:dyDescent="0.25">
      <c r="B69" s="81" t="s">
        <v>303</v>
      </c>
      <c r="C69" s="113" t="s">
        <v>43</v>
      </c>
      <c r="D69" s="114"/>
      <c r="E69" s="115"/>
      <c r="F69" s="116"/>
      <c r="G69" s="41">
        <v>1</v>
      </c>
      <c r="H69" s="42">
        <f>E69*G69</f>
        <v>0</v>
      </c>
    </row>
    <row r="70" spans="2:8" s="50" customFormat="1" x14ac:dyDescent="0.25">
      <c r="B70" s="81" t="s">
        <v>320</v>
      </c>
      <c r="C70" s="113" t="s">
        <v>44</v>
      </c>
      <c r="D70" s="114"/>
      <c r="E70" s="115"/>
      <c r="F70" s="116"/>
      <c r="G70" s="41">
        <v>1</v>
      </c>
      <c r="H70" s="42">
        <f>E70*G70</f>
        <v>0</v>
      </c>
    </row>
    <row r="71" spans="2:8" s="50" customFormat="1" ht="15.75" thickBot="1" x14ac:dyDescent="0.3">
      <c r="B71" s="131" t="s">
        <v>294</v>
      </c>
      <c r="C71" s="132"/>
      <c r="D71" s="132"/>
      <c r="E71" s="132"/>
      <c r="F71" s="132"/>
      <c r="G71" s="132"/>
      <c r="H71" s="43">
        <f>SUM(H70,H68,H69)</f>
        <v>0</v>
      </c>
    </row>
    <row r="72" spans="2:8" ht="15.75" customHeight="1" x14ac:dyDescent="0.25"/>
    <row r="73" spans="2:8" x14ac:dyDescent="0.25">
      <c r="B73" s="133" t="s">
        <v>334</v>
      </c>
      <c r="C73" s="133"/>
      <c r="D73" s="133"/>
      <c r="E73" s="133"/>
      <c r="F73" s="133"/>
      <c r="G73" s="133"/>
      <c r="H73" s="91">
        <f>SUM(H71,H64,H59)</f>
        <v>0</v>
      </c>
    </row>
    <row r="74" spans="2:8" x14ac:dyDescent="0.25">
      <c r="C74" s="100"/>
      <c r="D74" s="101"/>
      <c r="E74" s="102"/>
      <c r="F74" s="103"/>
      <c r="G74" s="103"/>
    </row>
    <row r="75" spans="2:8" x14ac:dyDescent="0.25">
      <c r="B75" s="110" t="s">
        <v>335</v>
      </c>
      <c r="C75" s="110"/>
      <c r="D75" s="110"/>
      <c r="E75" s="110"/>
      <c r="F75" s="110"/>
      <c r="G75" s="110"/>
      <c r="H75" s="109">
        <f>SUM(H73,H52)</f>
        <v>0</v>
      </c>
    </row>
    <row r="83" spans="2:7" x14ac:dyDescent="0.25">
      <c r="B83" s="51"/>
      <c r="C83" s="9"/>
      <c r="D83" s="9"/>
      <c r="E83" s="9"/>
      <c r="F83" s="9"/>
      <c r="G83" s="9"/>
    </row>
  </sheetData>
  <sheetProtection algorithmName="SHA-512" hashValue="Vp/g7EkF7WhI32zQZbFqMqGWoTHWbtMhSloVezlov7IddZ6LH6tJ60RQtxseAju4YzP8iPrDZ8wvewgKdnFntw==" saltValue="RCBCSxQ1grw6ixKmFXSwsQ==" spinCount="100000" sheet="1" objects="1" scenarios="1" formatCells="0" formatColumns="0" formatRows="0" selectLockedCells="1"/>
  <mergeCells count="36">
    <mergeCell ref="B45:G45"/>
    <mergeCell ref="G1:H1"/>
    <mergeCell ref="G2:H2"/>
    <mergeCell ref="C4:H4"/>
    <mergeCell ref="B35:G35"/>
    <mergeCell ref="C38:H38"/>
    <mergeCell ref="B59:G59"/>
    <mergeCell ref="C47:H47"/>
    <mergeCell ref="C48:D48"/>
    <mergeCell ref="C49:D49"/>
    <mergeCell ref="B50:G50"/>
    <mergeCell ref="B52:G52"/>
    <mergeCell ref="B54:H54"/>
    <mergeCell ref="C56:H56"/>
    <mergeCell ref="C57:D57"/>
    <mergeCell ref="E57:F57"/>
    <mergeCell ref="C58:D58"/>
    <mergeCell ref="E58:F58"/>
    <mergeCell ref="C69:D69"/>
    <mergeCell ref="E69:F69"/>
    <mergeCell ref="C61:H61"/>
    <mergeCell ref="C62:D62"/>
    <mergeCell ref="E62:F62"/>
    <mergeCell ref="C63:D63"/>
    <mergeCell ref="E63:F63"/>
    <mergeCell ref="B64:G64"/>
    <mergeCell ref="C66:H66"/>
    <mergeCell ref="C67:D67"/>
    <mergeCell ref="E67:F67"/>
    <mergeCell ref="C68:D68"/>
    <mergeCell ref="E68:F68"/>
    <mergeCell ref="C70:D70"/>
    <mergeCell ref="E70:F70"/>
    <mergeCell ref="B71:G71"/>
    <mergeCell ref="B73:G73"/>
    <mergeCell ref="B75:G75"/>
  </mergeCells>
  <printOptions horizontalCentered="1"/>
  <pageMargins left="0.2" right="0.2" top="0.25" bottom="0.25" header="0.3" footer="0.3"/>
  <pageSetup paperSize="17" orientation="portrait" r:id="rId1"/>
  <rowBreaks count="1" manualBreakCount="1">
    <brk id="3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showGridLines="0" zoomScale="130" zoomScaleNormal="130" zoomScaleSheetLayoutView="100" workbookViewId="0">
      <selection activeCell="F6" sqref="F6"/>
    </sheetView>
  </sheetViews>
  <sheetFormatPr defaultColWidth="9.140625" defaultRowHeight="15" x14ac:dyDescent="0.25"/>
  <cols>
    <col min="1" max="1" width="1.7109375" style="9" customWidth="1"/>
    <col min="2" max="2" width="8.7109375" style="104" customWidth="1"/>
    <col min="3" max="3" width="12.7109375" style="10" customWidth="1"/>
    <col min="4" max="4" width="25.7109375" style="6" customWidth="1"/>
    <col min="5" max="5" width="14.7109375" style="7" customWidth="1"/>
    <col min="6" max="6" width="13.7109375" style="8" customWidth="1"/>
    <col min="7" max="7" width="9.7109375" style="8" customWidth="1"/>
    <col min="8" max="8" width="14.7109375" style="9" customWidth="1"/>
    <col min="9" max="9" width="2" style="9" customWidth="1"/>
    <col min="10" max="16384" width="9.140625" style="9"/>
  </cols>
  <sheetData>
    <row r="1" spans="2:8" x14ac:dyDescent="0.25">
      <c r="C1" s="5"/>
      <c r="G1" s="112"/>
      <c r="H1" s="112"/>
    </row>
    <row r="2" spans="2:8" ht="16.5" customHeight="1" x14ac:dyDescent="0.25">
      <c r="B2" s="5" t="s">
        <v>248</v>
      </c>
      <c r="C2" s="84" t="s">
        <v>336</v>
      </c>
      <c r="G2" s="146" t="s">
        <v>321</v>
      </c>
      <c r="H2" s="146"/>
    </row>
    <row r="3" spans="2:8" ht="15.75" thickBot="1" x14ac:dyDescent="0.3"/>
    <row r="4" spans="2:8" x14ac:dyDescent="0.25">
      <c r="B4" s="105" t="s">
        <v>249</v>
      </c>
      <c r="C4" s="147" t="s">
        <v>272</v>
      </c>
      <c r="D4" s="147"/>
      <c r="E4" s="147"/>
      <c r="F4" s="147"/>
      <c r="G4" s="147"/>
      <c r="H4" s="148"/>
    </row>
    <row r="5" spans="2:8" s="6" customFormat="1" ht="75" x14ac:dyDescent="0.25">
      <c r="B5" s="30" t="s">
        <v>0</v>
      </c>
      <c r="C5" s="12" t="s">
        <v>1</v>
      </c>
      <c r="D5" s="13" t="s">
        <v>2</v>
      </c>
      <c r="E5" s="14" t="s">
        <v>46</v>
      </c>
      <c r="F5" s="15" t="s">
        <v>48</v>
      </c>
      <c r="G5" s="16" t="s">
        <v>277</v>
      </c>
      <c r="H5" s="17" t="s">
        <v>47</v>
      </c>
    </row>
    <row r="6" spans="2:8" s="51" customFormat="1" ht="32.25" x14ac:dyDescent="0.25">
      <c r="B6" s="18" t="s">
        <v>158</v>
      </c>
      <c r="C6" s="19" t="s">
        <v>3</v>
      </c>
      <c r="D6" s="20" t="s">
        <v>60</v>
      </c>
      <c r="E6" s="92">
        <v>168134.5</v>
      </c>
      <c r="F6" s="1"/>
      <c r="G6" s="21">
        <v>12</v>
      </c>
      <c r="H6" s="22">
        <f>F6*G6</f>
        <v>0</v>
      </c>
    </row>
    <row r="7" spans="2:8" s="51" customFormat="1" ht="32.25" x14ac:dyDescent="0.25">
      <c r="B7" s="18" t="s">
        <v>159</v>
      </c>
      <c r="C7" s="19" t="s">
        <v>4</v>
      </c>
      <c r="D7" s="20" t="s">
        <v>62</v>
      </c>
      <c r="E7" s="92">
        <v>11636</v>
      </c>
      <c r="F7" s="1"/>
      <c r="G7" s="21">
        <v>12</v>
      </c>
      <c r="H7" s="22">
        <f t="shared" ref="H7:H34" si="0">F7*G7</f>
        <v>0</v>
      </c>
    </row>
    <row r="8" spans="2:8" s="51" customFormat="1" ht="32.25" x14ac:dyDescent="0.25">
      <c r="B8" s="18" t="s">
        <v>160</v>
      </c>
      <c r="C8" s="19" t="s">
        <v>3</v>
      </c>
      <c r="D8" s="20" t="s">
        <v>61</v>
      </c>
      <c r="E8" s="92">
        <v>29978</v>
      </c>
      <c r="F8" s="1"/>
      <c r="G8" s="21">
        <v>12</v>
      </c>
      <c r="H8" s="22">
        <f t="shared" si="0"/>
        <v>0</v>
      </c>
    </row>
    <row r="9" spans="2:8" s="51" customFormat="1" ht="32.25" x14ac:dyDescent="0.25">
      <c r="B9" s="18" t="s">
        <v>161</v>
      </c>
      <c r="C9" s="19" t="s">
        <v>3</v>
      </c>
      <c r="D9" s="20" t="s">
        <v>63</v>
      </c>
      <c r="E9" s="92">
        <v>33854</v>
      </c>
      <c r="F9" s="1"/>
      <c r="G9" s="21">
        <v>12</v>
      </c>
      <c r="H9" s="22">
        <f t="shared" si="0"/>
        <v>0</v>
      </c>
    </row>
    <row r="10" spans="2:8" s="51" customFormat="1" ht="30" x14ac:dyDescent="0.25">
      <c r="B10" s="18" t="s">
        <v>162</v>
      </c>
      <c r="C10" s="19" t="s">
        <v>4</v>
      </c>
      <c r="D10" s="20" t="s">
        <v>64</v>
      </c>
      <c r="E10" s="92">
        <v>9965</v>
      </c>
      <c r="F10" s="1"/>
      <c r="G10" s="21">
        <v>12</v>
      </c>
      <c r="H10" s="22">
        <f t="shared" si="0"/>
        <v>0</v>
      </c>
    </row>
    <row r="11" spans="2:8" s="51" customFormat="1" ht="32.25" x14ac:dyDescent="0.25">
      <c r="B11" s="18" t="s">
        <v>163</v>
      </c>
      <c r="C11" s="19" t="s">
        <v>3</v>
      </c>
      <c r="D11" s="20" t="s">
        <v>65</v>
      </c>
      <c r="E11" s="92">
        <v>35961</v>
      </c>
      <c r="F11" s="1"/>
      <c r="G11" s="21">
        <v>12</v>
      </c>
      <c r="H11" s="22">
        <f t="shared" si="0"/>
        <v>0</v>
      </c>
    </row>
    <row r="12" spans="2:8" s="51" customFormat="1" ht="32.25" x14ac:dyDescent="0.25">
      <c r="B12" s="18" t="s">
        <v>164</v>
      </c>
      <c r="C12" s="19" t="s">
        <v>3</v>
      </c>
      <c r="D12" s="20" t="s">
        <v>66</v>
      </c>
      <c r="E12" s="92">
        <v>102013.9</v>
      </c>
      <c r="F12" s="1"/>
      <c r="G12" s="21">
        <v>12</v>
      </c>
      <c r="H12" s="22">
        <f t="shared" si="0"/>
        <v>0</v>
      </c>
    </row>
    <row r="13" spans="2:8" s="51" customFormat="1" ht="32.25" x14ac:dyDescent="0.25">
      <c r="B13" s="18" t="s">
        <v>165</v>
      </c>
      <c r="C13" s="19" t="s">
        <v>4</v>
      </c>
      <c r="D13" s="20" t="s">
        <v>67</v>
      </c>
      <c r="E13" s="92">
        <v>9326</v>
      </c>
      <c r="F13" s="1"/>
      <c r="G13" s="21">
        <v>12</v>
      </c>
      <c r="H13" s="22">
        <f t="shared" si="0"/>
        <v>0</v>
      </c>
    </row>
    <row r="14" spans="2:8" s="51" customFormat="1" ht="32.25" x14ac:dyDescent="0.25">
      <c r="B14" s="18" t="s">
        <v>166</v>
      </c>
      <c r="C14" s="23" t="s">
        <v>5</v>
      </c>
      <c r="D14" s="24" t="s">
        <v>68</v>
      </c>
      <c r="E14" s="93">
        <v>88000</v>
      </c>
      <c r="F14" s="1"/>
      <c r="G14" s="21">
        <v>12</v>
      </c>
      <c r="H14" s="22">
        <f t="shared" si="0"/>
        <v>0</v>
      </c>
    </row>
    <row r="15" spans="2:8" s="51" customFormat="1" ht="32.25" x14ac:dyDescent="0.25">
      <c r="B15" s="18" t="s">
        <v>167</v>
      </c>
      <c r="C15" s="23" t="s">
        <v>3</v>
      </c>
      <c r="D15" s="24" t="s">
        <v>69</v>
      </c>
      <c r="E15" s="92">
        <v>71759</v>
      </c>
      <c r="F15" s="1"/>
      <c r="G15" s="21">
        <v>12</v>
      </c>
      <c r="H15" s="22">
        <f t="shared" si="0"/>
        <v>0</v>
      </c>
    </row>
    <row r="16" spans="2:8" s="51" customFormat="1" ht="45" x14ac:dyDescent="0.25">
      <c r="B16" s="18" t="s">
        <v>168</v>
      </c>
      <c r="C16" s="23" t="s">
        <v>86</v>
      </c>
      <c r="D16" s="24" t="s">
        <v>70</v>
      </c>
      <c r="E16" s="92">
        <v>17087</v>
      </c>
      <c r="F16" s="1"/>
      <c r="G16" s="21">
        <v>12</v>
      </c>
      <c r="H16" s="22">
        <f t="shared" si="0"/>
        <v>0</v>
      </c>
    </row>
    <row r="17" spans="2:8" s="51" customFormat="1" ht="30" x14ac:dyDescent="0.25">
      <c r="B17" s="18" t="s">
        <v>169</v>
      </c>
      <c r="C17" s="23" t="s">
        <v>87</v>
      </c>
      <c r="D17" s="24" t="s">
        <v>71</v>
      </c>
      <c r="E17" s="92">
        <v>40514</v>
      </c>
      <c r="F17" s="1"/>
      <c r="G17" s="21">
        <v>12</v>
      </c>
      <c r="H17" s="22">
        <f t="shared" si="0"/>
        <v>0</v>
      </c>
    </row>
    <row r="18" spans="2:8" s="51" customFormat="1" ht="30" x14ac:dyDescent="0.25">
      <c r="B18" s="18" t="s">
        <v>170</v>
      </c>
      <c r="C18" s="23" t="s">
        <v>6</v>
      </c>
      <c r="D18" s="24" t="s">
        <v>72</v>
      </c>
      <c r="E18" s="92">
        <v>7249</v>
      </c>
      <c r="F18" s="1"/>
      <c r="G18" s="21">
        <v>12</v>
      </c>
      <c r="H18" s="22">
        <f t="shared" si="0"/>
        <v>0</v>
      </c>
    </row>
    <row r="19" spans="2:8" s="51" customFormat="1" ht="45" x14ac:dyDescent="0.25">
      <c r="B19" s="18" t="s">
        <v>171</v>
      </c>
      <c r="C19" s="19" t="s">
        <v>6</v>
      </c>
      <c r="D19" s="20" t="s">
        <v>73</v>
      </c>
      <c r="E19" s="92">
        <v>27269</v>
      </c>
      <c r="F19" s="1"/>
      <c r="G19" s="21">
        <v>12</v>
      </c>
      <c r="H19" s="22">
        <f t="shared" si="0"/>
        <v>0</v>
      </c>
    </row>
    <row r="20" spans="2:8" s="51" customFormat="1" ht="45" x14ac:dyDescent="0.25">
      <c r="B20" s="18" t="s">
        <v>172</v>
      </c>
      <c r="C20" s="19" t="s">
        <v>6</v>
      </c>
      <c r="D20" s="20" t="s">
        <v>74</v>
      </c>
      <c r="E20" s="92">
        <v>19011</v>
      </c>
      <c r="F20" s="1"/>
      <c r="G20" s="21">
        <v>12</v>
      </c>
      <c r="H20" s="22">
        <f t="shared" si="0"/>
        <v>0</v>
      </c>
    </row>
    <row r="21" spans="2:8" s="51" customFormat="1" ht="30" x14ac:dyDescent="0.25">
      <c r="B21" s="18" t="s">
        <v>173</v>
      </c>
      <c r="C21" s="19" t="s">
        <v>6</v>
      </c>
      <c r="D21" s="20" t="s">
        <v>75</v>
      </c>
      <c r="E21" s="92">
        <v>5223</v>
      </c>
      <c r="F21" s="1"/>
      <c r="G21" s="21">
        <v>12</v>
      </c>
      <c r="H21" s="22">
        <f t="shared" si="0"/>
        <v>0</v>
      </c>
    </row>
    <row r="22" spans="2:8" s="51" customFormat="1" ht="30" x14ac:dyDescent="0.25">
      <c r="B22" s="18" t="s">
        <v>174</v>
      </c>
      <c r="C22" s="19" t="s">
        <v>6</v>
      </c>
      <c r="D22" s="20" t="s">
        <v>76</v>
      </c>
      <c r="E22" s="92">
        <v>55015</v>
      </c>
      <c r="F22" s="1"/>
      <c r="G22" s="21">
        <v>12</v>
      </c>
      <c r="H22" s="22">
        <f t="shared" si="0"/>
        <v>0</v>
      </c>
    </row>
    <row r="23" spans="2:8" s="51" customFormat="1" ht="45" x14ac:dyDescent="0.25">
      <c r="B23" s="18" t="s">
        <v>175</v>
      </c>
      <c r="C23" s="19" t="s">
        <v>6</v>
      </c>
      <c r="D23" s="20" t="s">
        <v>77</v>
      </c>
      <c r="E23" s="92">
        <v>12303</v>
      </c>
      <c r="F23" s="1"/>
      <c r="G23" s="21">
        <v>12</v>
      </c>
      <c r="H23" s="22">
        <f t="shared" si="0"/>
        <v>0</v>
      </c>
    </row>
    <row r="24" spans="2:8" s="51" customFormat="1" ht="30" x14ac:dyDescent="0.25">
      <c r="B24" s="18" t="s">
        <v>176</v>
      </c>
      <c r="C24" s="19" t="s">
        <v>6</v>
      </c>
      <c r="D24" s="20" t="s">
        <v>78</v>
      </c>
      <c r="E24" s="92">
        <v>45267</v>
      </c>
      <c r="F24" s="1"/>
      <c r="G24" s="21">
        <v>12</v>
      </c>
      <c r="H24" s="22">
        <f t="shared" si="0"/>
        <v>0</v>
      </c>
    </row>
    <row r="25" spans="2:8" s="51" customFormat="1" ht="30" x14ac:dyDescent="0.25">
      <c r="B25" s="18" t="s">
        <v>177</v>
      </c>
      <c r="C25" s="19" t="s">
        <v>6</v>
      </c>
      <c r="D25" s="20" t="s">
        <v>79</v>
      </c>
      <c r="E25" s="92">
        <v>31006.3</v>
      </c>
      <c r="F25" s="1"/>
      <c r="G25" s="21">
        <v>12</v>
      </c>
      <c r="H25" s="22">
        <f t="shared" si="0"/>
        <v>0</v>
      </c>
    </row>
    <row r="26" spans="2:8" s="51" customFormat="1" ht="30" x14ac:dyDescent="0.25">
      <c r="B26" s="18" t="s">
        <v>178</v>
      </c>
      <c r="C26" s="19" t="s">
        <v>4</v>
      </c>
      <c r="D26" s="20" t="s">
        <v>80</v>
      </c>
      <c r="E26" s="92">
        <v>352489</v>
      </c>
      <c r="F26" s="1"/>
      <c r="G26" s="21">
        <v>12</v>
      </c>
      <c r="H26" s="22">
        <f t="shared" si="0"/>
        <v>0</v>
      </c>
    </row>
    <row r="27" spans="2:8" s="51" customFormat="1" ht="30" x14ac:dyDescent="0.25">
      <c r="B27" s="18" t="s">
        <v>179</v>
      </c>
      <c r="C27" s="19" t="s">
        <v>6</v>
      </c>
      <c r="D27" s="20" t="s">
        <v>81</v>
      </c>
      <c r="E27" s="92">
        <v>54794</v>
      </c>
      <c r="F27" s="1"/>
      <c r="G27" s="21">
        <v>12</v>
      </c>
      <c r="H27" s="22">
        <f t="shared" si="0"/>
        <v>0</v>
      </c>
    </row>
    <row r="28" spans="2:8" s="51" customFormat="1" ht="45" x14ac:dyDescent="0.25">
      <c r="B28" s="18" t="s">
        <v>180</v>
      </c>
      <c r="C28" s="19" t="s">
        <v>6</v>
      </c>
      <c r="D28" s="20" t="s">
        <v>82</v>
      </c>
      <c r="E28" s="92">
        <v>1560</v>
      </c>
      <c r="F28" s="1"/>
      <c r="G28" s="21">
        <v>12</v>
      </c>
      <c r="H28" s="22">
        <f t="shared" si="0"/>
        <v>0</v>
      </c>
    </row>
    <row r="29" spans="2:8" s="51" customFormat="1" ht="30" x14ac:dyDescent="0.25">
      <c r="B29" s="18" t="s">
        <v>181</v>
      </c>
      <c r="C29" s="19" t="s">
        <v>6</v>
      </c>
      <c r="D29" s="20" t="s">
        <v>83</v>
      </c>
      <c r="E29" s="92">
        <v>1131</v>
      </c>
      <c r="F29" s="1"/>
      <c r="G29" s="21">
        <v>12</v>
      </c>
      <c r="H29" s="22">
        <f t="shared" si="0"/>
        <v>0</v>
      </c>
    </row>
    <row r="30" spans="2:8" s="51" customFormat="1" ht="30" x14ac:dyDescent="0.25">
      <c r="B30" s="18" t="s">
        <v>182</v>
      </c>
      <c r="C30" s="19" t="s">
        <v>6</v>
      </c>
      <c r="D30" s="20" t="s">
        <v>88</v>
      </c>
      <c r="E30" s="92">
        <v>77228</v>
      </c>
      <c r="F30" s="1"/>
      <c r="G30" s="21">
        <v>12</v>
      </c>
      <c r="H30" s="22">
        <f t="shared" si="0"/>
        <v>0</v>
      </c>
    </row>
    <row r="31" spans="2:8" s="51" customFormat="1" ht="45" x14ac:dyDescent="0.25">
      <c r="B31" s="18" t="s">
        <v>183</v>
      </c>
      <c r="C31" s="19" t="s">
        <v>6</v>
      </c>
      <c r="D31" s="20" t="s">
        <v>89</v>
      </c>
      <c r="E31" s="92">
        <v>1424</v>
      </c>
      <c r="F31" s="1"/>
      <c r="G31" s="21">
        <v>12</v>
      </c>
      <c r="H31" s="22">
        <f t="shared" si="0"/>
        <v>0</v>
      </c>
    </row>
    <row r="32" spans="2:8" s="51" customFormat="1" ht="45" x14ac:dyDescent="0.25">
      <c r="B32" s="18" t="s">
        <v>184</v>
      </c>
      <c r="C32" s="19" t="s">
        <v>6</v>
      </c>
      <c r="D32" s="20" t="s">
        <v>84</v>
      </c>
      <c r="E32" s="92">
        <v>8693</v>
      </c>
      <c r="F32" s="1"/>
      <c r="G32" s="21">
        <v>12</v>
      </c>
      <c r="H32" s="22">
        <f t="shared" si="0"/>
        <v>0</v>
      </c>
    </row>
    <row r="33" spans="2:8" s="51" customFormat="1" ht="60" x14ac:dyDescent="0.25">
      <c r="B33" s="18" t="s">
        <v>185</v>
      </c>
      <c r="C33" s="19" t="s">
        <v>7</v>
      </c>
      <c r="D33" s="20" t="s">
        <v>85</v>
      </c>
      <c r="E33" s="94">
        <v>6500</v>
      </c>
      <c r="F33" s="1"/>
      <c r="G33" s="21">
        <v>12</v>
      </c>
      <c r="H33" s="22">
        <f t="shared" si="0"/>
        <v>0</v>
      </c>
    </row>
    <row r="34" spans="2:8" s="51" customFormat="1" ht="30" x14ac:dyDescent="0.25">
      <c r="B34" s="18" t="s">
        <v>304</v>
      </c>
      <c r="C34" s="98" t="s">
        <v>324</v>
      </c>
      <c r="D34" s="20" t="s">
        <v>289</v>
      </c>
      <c r="E34" s="94">
        <v>60000</v>
      </c>
      <c r="F34" s="1"/>
      <c r="G34" s="21">
        <v>12</v>
      </c>
      <c r="H34" s="22">
        <f t="shared" si="0"/>
        <v>0</v>
      </c>
    </row>
    <row r="35" spans="2:8" s="52" customFormat="1" ht="15.75" thickBot="1" x14ac:dyDescent="0.3">
      <c r="B35" s="149" t="s">
        <v>50</v>
      </c>
      <c r="C35" s="150"/>
      <c r="D35" s="150"/>
      <c r="E35" s="150"/>
      <c r="F35" s="150"/>
      <c r="G35" s="150"/>
      <c r="H35" s="25">
        <f>SUM(H6:H23,H24:H34)</f>
        <v>0</v>
      </c>
    </row>
    <row r="36" spans="2:8" s="53" customFormat="1" x14ac:dyDescent="0.25">
      <c r="B36" s="27"/>
      <c r="C36" s="27"/>
      <c r="D36" s="28"/>
      <c r="E36" s="26"/>
      <c r="F36" s="26"/>
      <c r="G36" s="26"/>
      <c r="H36" s="29"/>
    </row>
    <row r="37" spans="2:8" s="53" customFormat="1" ht="15.75" thickBot="1" x14ac:dyDescent="0.3">
      <c r="B37" s="27"/>
      <c r="C37" s="27"/>
      <c r="D37" s="28"/>
      <c r="E37" s="26"/>
      <c r="F37" s="26"/>
      <c r="G37" s="26"/>
      <c r="H37" s="29"/>
    </row>
    <row r="38" spans="2:8" s="50" customFormat="1" x14ac:dyDescent="0.25">
      <c r="B38" s="105" t="s">
        <v>250</v>
      </c>
      <c r="C38" s="140" t="s">
        <v>287</v>
      </c>
      <c r="D38" s="141"/>
      <c r="E38" s="141"/>
      <c r="F38" s="141"/>
      <c r="G38" s="141"/>
      <c r="H38" s="142"/>
    </row>
    <row r="39" spans="2:8" s="6" customFormat="1" ht="75" x14ac:dyDescent="0.25">
      <c r="B39" s="30" t="s">
        <v>0</v>
      </c>
      <c r="C39" s="12" t="s">
        <v>1</v>
      </c>
      <c r="D39" s="13" t="s">
        <v>2</v>
      </c>
      <c r="E39" s="14" t="s">
        <v>46</v>
      </c>
      <c r="F39" s="15" t="s">
        <v>273</v>
      </c>
      <c r="G39" s="16" t="s">
        <v>278</v>
      </c>
      <c r="H39" s="17" t="s">
        <v>274</v>
      </c>
    </row>
    <row r="40" spans="2:8" s="51" customFormat="1" ht="30" x14ac:dyDescent="0.25">
      <c r="B40" s="18" t="s">
        <v>186</v>
      </c>
      <c r="C40" s="98" t="s">
        <v>324</v>
      </c>
      <c r="D40" s="20" t="s">
        <v>275</v>
      </c>
      <c r="E40" s="94">
        <v>30000</v>
      </c>
      <c r="F40" s="1"/>
      <c r="G40" s="21">
        <v>2</v>
      </c>
      <c r="H40" s="22">
        <f>(F40*G40)*52</f>
        <v>0</v>
      </c>
    </row>
    <row r="41" spans="2:8" s="51" customFormat="1" ht="30" x14ac:dyDescent="0.25">
      <c r="B41" s="18" t="s">
        <v>187</v>
      </c>
      <c r="C41" s="98" t="s">
        <v>324</v>
      </c>
      <c r="D41" s="20" t="s">
        <v>276</v>
      </c>
      <c r="E41" s="94">
        <v>25032</v>
      </c>
      <c r="F41" s="1"/>
      <c r="G41" s="21">
        <v>1</v>
      </c>
      <c r="H41" s="22">
        <f>(F41*G41)*52</f>
        <v>0</v>
      </c>
    </row>
    <row r="42" spans="2:8" s="51" customFormat="1" ht="30" x14ac:dyDescent="0.25">
      <c r="B42" s="18" t="s">
        <v>188</v>
      </c>
      <c r="C42" s="98" t="s">
        <v>324</v>
      </c>
      <c r="D42" s="20" t="s">
        <v>286</v>
      </c>
      <c r="E42" s="94">
        <v>30000</v>
      </c>
      <c r="F42" s="1"/>
      <c r="G42" s="21">
        <v>1</v>
      </c>
      <c r="H42" s="22">
        <f>(F42*G42)*52</f>
        <v>0</v>
      </c>
    </row>
    <row r="43" spans="2:8" s="51" customFormat="1" ht="30" x14ac:dyDescent="0.25">
      <c r="B43" s="18" t="s">
        <v>189</v>
      </c>
      <c r="C43" s="98" t="s">
        <v>324</v>
      </c>
      <c r="D43" s="20" t="s">
        <v>288</v>
      </c>
      <c r="E43" s="94">
        <v>35000</v>
      </c>
      <c r="F43" s="1"/>
      <c r="G43" s="21">
        <v>2</v>
      </c>
      <c r="H43" s="22">
        <f>(F43*G43)*52</f>
        <v>0</v>
      </c>
    </row>
    <row r="44" spans="2:8" s="51" customFormat="1" ht="45" x14ac:dyDescent="0.25">
      <c r="B44" s="18" t="s">
        <v>190</v>
      </c>
      <c r="C44" s="98" t="s">
        <v>324</v>
      </c>
      <c r="D44" s="20" t="s">
        <v>316</v>
      </c>
      <c r="E44" s="94">
        <v>35000</v>
      </c>
      <c r="F44" s="1"/>
      <c r="G44" s="21">
        <v>3</v>
      </c>
      <c r="H44" s="22">
        <f>(F44*G44)*52</f>
        <v>0</v>
      </c>
    </row>
    <row r="45" spans="2:8" s="50" customFormat="1" ht="15.75" thickBot="1" x14ac:dyDescent="0.3">
      <c r="B45" s="117" t="s">
        <v>294</v>
      </c>
      <c r="C45" s="118"/>
      <c r="D45" s="118"/>
      <c r="E45" s="118"/>
      <c r="F45" s="118"/>
      <c r="G45" s="119"/>
      <c r="H45" s="43">
        <f>SUM(H40:H44)</f>
        <v>0</v>
      </c>
    </row>
    <row r="46" spans="2:8" s="85" customFormat="1" ht="15.75" thickBot="1" x14ac:dyDescent="0.3">
      <c r="B46" s="27"/>
      <c r="C46" s="86"/>
      <c r="D46" s="86"/>
      <c r="E46" s="86"/>
      <c r="F46" s="86"/>
      <c r="G46" s="86"/>
      <c r="H46" s="87"/>
    </row>
    <row r="47" spans="2:8" s="4" customFormat="1" x14ac:dyDescent="0.25">
      <c r="B47" s="97" t="s">
        <v>251</v>
      </c>
      <c r="C47" s="140" t="s">
        <v>52</v>
      </c>
      <c r="D47" s="141"/>
      <c r="E47" s="141"/>
      <c r="F47" s="141"/>
      <c r="G47" s="141"/>
      <c r="H47" s="142"/>
    </row>
    <row r="48" spans="2:8" s="50" customFormat="1" ht="75" x14ac:dyDescent="0.25">
      <c r="B48" s="30" t="s">
        <v>0</v>
      </c>
      <c r="C48" s="123" t="s">
        <v>8</v>
      </c>
      <c r="D48" s="124"/>
      <c r="E48" s="82" t="s">
        <v>323</v>
      </c>
      <c r="F48" s="95" t="s">
        <v>57</v>
      </c>
      <c r="G48" s="31" t="s">
        <v>58</v>
      </c>
      <c r="H48" s="32" t="s">
        <v>47</v>
      </c>
    </row>
    <row r="49" spans="2:8" s="54" customFormat="1" ht="60" customHeight="1" x14ac:dyDescent="0.25">
      <c r="B49" s="18" t="s">
        <v>191</v>
      </c>
      <c r="C49" s="138" t="s">
        <v>265</v>
      </c>
      <c r="D49" s="139"/>
      <c r="E49" s="93">
        <v>93889</v>
      </c>
      <c r="F49" s="96"/>
      <c r="G49" s="21">
        <v>12</v>
      </c>
      <c r="H49" s="33">
        <f>F49*G49</f>
        <v>0</v>
      </c>
    </row>
    <row r="50" spans="2:8" s="55" customFormat="1" ht="15.75" thickBot="1" x14ac:dyDescent="0.3">
      <c r="B50" s="143" t="s">
        <v>50</v>
      </c>
      <c r="C50" s="144"/>
      <c r="D50" s="144"/>
      <c r="E50" s="144"/>
      <c r="F50" s="144"/>
      <c r="G50" s="145"/>
      <c r="H50" s="25">
        <f>SUM(H49)</f>
        <v>0</v>
      </c>
    </row>
    <row r="51" spans="2:8" s="55" customFormat="1" x14ac:dyDescent="0.25">
      <c r="B51" s="90"/>
      <c r="C51" s="89"/>
      <c r="D51" s="89"/>
      <c r="E51" s="89"/>
      <c r="F51" s="89"/>
      <c r="G51" s="89"/>
      <c r="H51" s="29"/>
    </row>
    <row r="52" spans="2:8" s="55" customFormat="1" x14ac:dyDescent="0.25">
      <c r="B52" s="133" t="s">
        <v>337</v>
      </c>
      <c r="C52" s="133"/>
      <c r="D52" s="133"/>
      <c r="E52" s="133"/>
      <c r="F52" s="133"/>
      <c r="G52" s="133"/>
      <c r="H52" s="91">
        <f>SUM(H50,H45,H35)</f>
        <v>0</v>
      </c>
    </row>
    <row r="53" spans="2:8" s="55" customFormat="1" x14ac:dyDescent="0.25">
      <c r="B53" s="34"/>
      <c r="C53" s="35"/>
      <c r="D53" s="36"/>
      <c r="E53" s="37"/>
      <c r="F53" s="38"/>
      <c r="G53" s="39"/>
      <c r="H53" s="40"/>
    </row>
    <row r="54" spans="2:8" s="53" customFormat="1" ht="37.5" customHeight="1" x14ac:dyDescent="0.25">
      <c r="B54" s="111" t="s">
        <v>264</v>
      </c>
      <c r="C54" s="111"/>
      <c r="D54" s="111"/>
      <c r="E54" s="111"/>
      <c r="F54" s="111"/>
      <c r="G54" s="111"/>
      <c r="H54" s="111"/>
    </row>
    <row r="55" spans="2:8" s="53" customFormat="1" ht="19.5" thickBot="1" x14ac:dyDescent="0.3">
      <c r="B55" s="27"/>
      <c r="C55" s="27"/>
      <c r="D55" s="83"/>
      <c r="E55" s="83"/>
      <c r="F55" s="83"/>
      <c r="G55" s="26"/>
      <c r="H55" s="29"/>
    </row>
    <row r="56" spans="2:8" s="50" customFormat="1" x14ac:dyDescent="0.25">
      <c r="B56" s="106" t="s">
        <v>252</v>
      </c>
      <c r="C56" s="120" t="s">
        <v>53</v>
      </c>
      <c r="D56" s="121"/>
      <c r="E56" s="121"/>
      <c r="F56" s="121"/>
      <c r="G56" s="121"/>
      <c r="H56" s="122"/>
    </row>
    <row r="57" spans="2:8" s="50" customFormat="1" ht="75" x14ac:dyDescent="0.25">
      <c r="B57" s="30" t="s">
        <v>0</v>
      </c>
      <c r="C57" s="123" t="s">
        <v>8</v>
      </c>
      <c r="D57" s="124"/>
      <c r="E57" s="125" t="s">
        <v>59</v>
      </c>
      <c r="F57" s="126"/>
      <c r="G57" s="31" t="s">
        <v>58</v>
      </c>
      <c r="H57" s="32" t="s">
        <v>47</v>
      </c>
    </row>
    <row r="58" spans="2:8" s="54" customFormat="1" ht="60" customHeight="1" x14ac:dyDescent="0.25">
      <c r="B58" s="18" t="s">
        <v>305</v>
      </c>
      <c r="C58" s="138" t="s">
        <v>266</v>
      </c>
      <c r="D58" s="139"/>
      <c r="E58" s="129"/>
      <c r="F58" s="130"/>
      <c r="G58" s="21">
        <v>900</v>
      </c>
      <c r="H58" s="33">
        <f>E58*G58</f>
        <v>0</v>
      </c>
    </row>
    <row r="59" spans="2:8" s="50" customFormat="1" ht="15.75" thickBot="1" x14ac:dyDescent="0.3">
      <c r="B59" s="117" t="s">
        <v>50</v>
      </c>
      <c r="C59" s="118"/>
      <c r="D59" s="118"/>
      <c r="E59" s="118"/>
      <c r="F59" s="118"/>
      <c r="G59" s="119"/>
      <c r="H59" s="43">
        <f>SUM(H58)</f>
        <v>0</v>
      </c>
    </row>
    <row r="60" spans="2:8" s="50" customFormat="1" ht="15.75" thickBot="1" x14ac:dyDescent="0.3">
      <c r="B60" s="107"/>
      <c r="C60" s="45"/>
      <c r="D60" s="46"/>
      <c r="E60" s="47"/>
      <c r="F60" s="48"/>
      <c r="G60" s="49"/>
    </row>
    <row r="61" spans="2:8" s="50" customFormat="1" x14ac:dyDescent="0.25">
      <c r="B61" s="106" t="s">
        <v>253</v>
      </c>
      <c r="C61" s="120" t="s">
        <v>54</v>
      </c>
      <c r="D61" s="121"/>
      <c r="E61" s="121"/>
      <c r="F61" s="121"/>
      <c r="G61" s="121"/>
      <c r="H61" s="122"/>
    </row>
    <row r="62" spans="2:8" s="50" customFormat="1" ht="75" x14ac:dyDescent="0.25">
      <c r="B62" s="30" t="s">
        <v>0</v>
      </c>
      <c r="C62" s="123" t="s">
        <v>8</v>
      </c>
      <c r="D62" s="124"/>
      <c r="E62" s="125" t="s">
        <v>49</v>
      </c>
      <c r="F62" s="126"/>
      <c r="G62" s="31" t="s">
        <v>58</v>
      </c>
      <c r="H62" s="32" t="s">
        <v>47</v>
      </c>
    </row>
    <row r="63" spans="2:8" s="54" customFormat="1" ht="60" customHeight="1" x14ac:dyDescent="0.25">
      <c r="B63" s="18" t="s">
        <v>306</v>
      </c>
      <c r="C63" s="127" t="s">
        <v>267</v>
      </c>
      <c r="D63" s="128"/>
      <c r="E63" s="129"/>
      <c r="F63" s="130"/>
      <c r="G63" s="21">
        <v>2150</v>
      </c>
      <c r="H63" s="22">
        <f>E63*G63</f>
        <v>0</v>
      </c>
    </row>
    <row r="64" spans="2:8" s="50" customFormat="1" ht="15.75" thickBot="1" x14ac:dyDescent="0.3">
      <c r="B64" s="131" t="s">
        <v>50</v>
      </c>
      <c r="C64" s="132"/>
      <c r="D64" s="132"/>
      <c r="E64" s="132"/>
      <c r="F64" s="132"/>
      <c r="G64" s="132"/>
      <c r="H64" s="43">
        <f>SUM(H63)</f>
        <v>0</v>
      </c>
    </row>
    <row r="65" spans="2:8" s="50" customFormat="1" ht="15.75" thickBot="1" x14ac:dyDescent="0.3">
      <c r="B65" s="107"/>
      <c r="C65" s="45"/>
      <c r="D65" s="46"/>
      <c r="E65" s="47"/>
      <c r="F65" s="49"/>
      <c r="G65" s="49"/>
    </row>
    <row r="66" spans="2:8" s="50" customFormat="1" x14ac:dyDescent="0.25">
      <c r="B66" s="106" t="s">
        <v>284</v>
      </c>
      <c r="C66" s="120" t="s">
        <v>55</v>
      </c>
      <c r="D66" s="121"/>
      <c r="E66" s="121"/>
      <c r="F66" s="121"/>
      <c r="G66" s="121"/>
      <c r="H66" s="122"/>
    </row>
    <row r="67" spans="2:8" s="50" customFormat="1" ht="75" x14ac:dyDescent="0.25">
      <c r="B67" s="30" t="s">
        <v>0</v>
      </c>
      <c r="C67" s="134" t="s">
        <v>8</v>
      </c>
      <c r="D67" s="135"/>
      <c r="E67" s="136" t="s">
        <v>49</v>
      </c>
      <c r="F67" s="137"/>
      <c r="G67" s="31" t="s">
        <v>58</v>
      </c>
      <c r="H67" s="32" t="s">
        <v>47</v>
      </c>
    </row>
    <row r="68" spans="2:8" s="50" customFormat="1" x14ac:dyDescent="0.25">
      <c r="B68" s="81" t="s">
        <v>307</v>
      </c>
      <c r="C68" s="113" t="s">
        <v>51</v>
      </c>
      <c r="D68" s="114"/>
      <c r="E68" s="115"/>
      <c r="F68" s="116"/>
      <c r="G68" s="41">
        <v>1</v>
      </c>
      <c r="H68" s="42">
        <f>E68*G68</f>
        <v>0</v>
      </c>
    </row>
    <row r="69" spans="2:8" s="50" customFormat="1" x14ac:dyDescent="0.25">
      <c r="B69" s="81" t="s">
        <v>308</v>
      </c>
      <c r="C69" s="113" t="s">
        <v>43</v>
      </c>
      <c r="D69" s="114"/>
      <c r="E69" s="115"/>
      <c r="F69" s="116"/>
      <c r="G69" s="41">
        <v>1</v>
      </c>
      <c r="H69" s="42">
        <f>E69*G69</f>
        <v>0</v>
      </c>
    </row>
    <row r="70" spans="2:8" s="50" customFormat="1" x14ac:dyDescent="0.25">
      <c r="B70" s="81" t="s">
        <v>319</v>
      </c>
      <c r="C70" s="113" t="s">
        <v>44</v>
      </c>
      <c r="D70" s="114"/>
      <c r="E70" s="115"/>
      <c r="F70" s="116"/>
      <c r="G70" s="41">
        <v>1</v>
      </c>
      <c r="H70" s="42">
        <f>E70*G70</f>
        <v>0</v>
      </c>
    </row>
    <row r="71" spans="2:8" s="50" customFormat="1" ht="15.75" thickBot="1" x14ac:dyDescent="0.3">
      <c r="B71" s="131" t="s">
        <v>294</v>
      </c>
      <c r="C71" s="132"/>
      <c r="D71" s="132"/>
      <c r="E71" s="132"/>
      <c r="F71" s="132"/>
      <c r="G71" s="132"/>
      <c r="H71" s="43">
        <f>SUM(H70,H68,H69)</f>
        <v>0</v>
      </c>
    </row>
    <row r="72" spans="2:8" ht="15.75" customHeight="1" x14ac:dyDescent="0.25"/>
    <row r="73" spans="2:8" x14ac:dyDescent="0.25">
      <c r="B73" s="133" t="s">
        <v>333</v>
      </c>
      <c r="C73" s="133"/>
      <c r="D73" s="133"/>
      <c r="E73" s="133"/>
      <c r="F73" s="133"/>
      <c r="G73" s="133"/>
      <c r="H73" s="91">
        <f>SUM(H71,H64,H59)</f>
        <v>0</v>
      </c>
    </row>
    <row r="74" spans="2:8" x14ac:dyDescent="0.25">
      <c r="C74" s="100"/>
      <c r="D74" s="101"/>
      <c r="E74" s="102"/>
      <c r="F74" s="103"/>
      <c r="G74" s="103"/>
    </row>
    <row r="75" spans="2:8" x14ac:dyDescent="0.25">
      <c r="B75" s="110" t="s">
        <v>338</v>
      </c>
      <c r="C75" s="110"/>
      <c r="D75" s="110"/>
      <c r="E75" s="110"/>
      <c r="F75" s="110"/>
      <c r="G75" s="110"/>
      <c r="H75" s="109">
        <f>SUM(H73,H52)</f>
        <v>0</v>
      </c>
    </row>
    <row r="83" spans="2:7" x14ac:dyDescent="0.25">
      <c r="B83" s="51"/>
      <c r="C83" s="9"/>
      <c r="D83" s="9"/>
      <c r="E83" s="9"/>
      <c r="F83" s="9"/>
      <c r="G83" s="9"/>
    </row>
  </sheetData>
  <sheetProtection algorithmName="SHA-512" hashValue="3KC9dKLmuQG+p2xACBS87h2ilKzboIEnjJ4YNd2+HIo5I+jMridLMJXSmUzx+U1kCmiw3vNlgKyFsAl96QjS+A==" saltValue="X7FlIVChlo1lPdLlT77nVw==" spinCount="100000" sheet="1" objects="1" scenarios="1" formatCells="0" formatColumns="0" formatRows="0" selectLockedCells="1"/>
  <mergeCells count="36">
    <mergeCell ref="B45:G45"/>
    <mergeCell ref="G1:H1"/>
    <mergeCell ref="G2:H2"/>
    <mergeCell ref="C4:H4"/>
    <mergeCell ref="B35:G35"/>
    <mergeCell ref="C38:H38"/>
    <mergeCell ref="B59:G59"/>
    <mergeCell ref="C47:H47"/>
    <mergeCell ref="C48:D48"/>
    <mergeCell ref="C49:D49"/>
    <mergeCell ref="B50:G50"/>
    <mergeCell ref="B52:G52"/>
    <mergeCell ref="B54:H54"/>
    <mergeCell ref="C56:H56"/>
    <mergeCell ref="C57:D57"/>
    <mergeCell ref="E57:F57"/>
    <mergeCell ref="C58:D58"/>
    <mergeCell ref="E58:F58"/>
    <mergeCell ref="C69:D69"/>
    <mergeCell ref="E69:F69"/>
    <mergeCell ref="C61:H61"/>
    <mergeCell ref="C62:D62"/>
    <mergeCell ref="E62:F62"/>
    <mergeCell ref="C63:D63"/>
    <mergeCell ref="E63:F63"/>
    <mergeCell ref="B64:G64"/>
    <mergeCell ref="C66:H66"/>
    <mergeCell ref="C67:D67"/>
    <mergeCell ref="E67:F67"/>
    <mergeCell ref="C68:D68"/>
    <mergeCell ref="E68:F68"/>
    <mergeCell ref="C70:D70"/>
    <mergeCell ref="E70:F70"/>
    <mergeCell ref="B71:G71"/>
    <mergeCell ref="B73:G73"/>
    <mergeCell ref="B75:G75"/>
  </mergeCells>
  <printOptions horizontalCentered="1"/>
  <pageMargins left="0.2" right="0.2" top="0.25" bottom="0.25" header="0.3" footer="0.3"/>
  <pageSetup paperSize="17" orientation="portrait" r:id="rId1"/>
  <rowBreaks count="1" manualBreakCount="1">
    <brk id="3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showGridLines="0" zoomScale="130" zoomScaleNormal="130" zoomScaleSheetLayoutView="100" workbookViewId="0">
      <selection activeCell="F6" sqref="F6"/>
    </sheetView>
  </sheetViews>
  <sheetFormatPr defaultColWidth="9.140625" defaultRowHeight="15" x14ac:dyDescent="0.25"/>
  <cols>
    <col min="1" max="1" width="1.7109375" style="9" customWidth="1"/>
    <col min="2" max="2" width="8.7109375" style="104" customWidth="1"/>
    <col min="3" max="3" width="12.7109375" style="10" customWidth="1"/>
    <col min="4" max="4" width="25.7109375" style="6" customWidth="1"/>
    <col min="5" max="5" width="14.7109375" style="7" customWidth="1"/>
    <col min="6" max="6" width="13.7109375" style="8" customWidth="1"/>
    <col min="7" max="7" width="9.7109375" style="8" customWidth="1"/>
    <col min="8" max="8" width="14.7109375" style="9" customWidth="1"/>
    <col min="9" max="9" width="2" style="9" customWidth="1"/>
    <col min="10" max="16384" width="9.140625" style="9"/>
  </cols>
  <sheetData>
    <row r="1" spans="2:8" x14ac:dyDescent="0.25">
      <c r="C1" s="5"/>
      <c r="G1" s="112"/>
      <c r="H1" s="112"/>
    </row>
    <row r="2" spans="2:8" ht="16.5" customHeight="1" x14ac:dyDescent="0.25">
      <c r="B2" s="5" t="s">
        <v>254</v>
      </c>
      <c r="C2" s="84" t="s">
        <v>339</v>
      </c>
      <c r="G2" s="146" t="s">
        <v>321</v>
      </c>
      <c r="H2" s="146"/>
    </row>
    <row r="3" spans="2:8" ht="15.75" thickBot="1" x14ac:dyDescent="0.3"/>
    <row r="4" spans="2:8" x14ac:dyDescent="0.25">
      <c r="B4" s="105" t="s">
        <v>255</v>
      </c>
      <c r="C4" s="147" t="s">
        <v>272</v>
      </c>
      <c r="D4" s="147"/>
      <c r="E4" s="147"/>
      <c r="F4" s="147"/>
      <c r="G4" s="147"/>
      <c r="H4" s="148"/>
    </row>
    <row r="5" spans="2:8" s="6" customFormat="1" ht="75" x14ac:dyDescent="0.25">
      <c r="B5" s="30" t="s">
        <v>0</v>
      </c>
      <c r="C5" s="12" t="s">
        <v>1</v>
      </c>
      <c r="D5" s="13" t="s">
        <v>2</v>
      </c>
      <c r="E5" s="14" t="s">
        <v>46</v>
      </c>
      <c r="F5" s="15" t="s">
        <v>48</v>
      </c>
      <c r="G5" s="16" t="s">
        <v>277</v>
      </c>
      <c r="H5" s="17" t="s">
        <v>47</v>
      </c>
    </row>
    <row r="6" spans="2:8" s="51" customFormat="1" ht="32.25" x14ac:dyDescent="0.25">
      <c r="B6" s="18" t="s">
        <v>192</v>
      </c>
      <c r="C6" s="19" t="s">
        <v>3</v>
      </c>
      <c r="D6" s="20" t="s">
        <v>60</v>
      </c>
      <c r="E6" s="92">
        <v>168134.5</v>
      </c>
      <c r="F6" s="1"/>
      <c r="G6" s="21">
        <v>12</v>
      </c>
      <c r="H6" s="22">
        <f>F6*G6</f>
        <v>0</v>
      </c>
    </row>
    <row r="7" spans="2:8" s="51" customFormat="1" ht="32.25" x14ac:dyDescent="0.25">
      <c r="B7" s="18" t="s">
        <v>193</v>
      </c>
      <c r="C7" s="19" t="s">
        <v>4</v>
      </c>
      <c r="D7" s="20" t="s">
        <v>62</v>
      </c>
      <c r="E7" s="92">
        <v>11636</v>
      </c>
      <c r="F7" s="1"/>
      <c r="G7" s="21">
        <v>12</v>
      </c>
      <c r="H7" s="22">
        <f t="shared" ref="H7:H34" si="0">F7*G7</f>
        <v>0</v>
      </c>
    </row>
    <row r="8" spans="2:8" s="51" customFormat="1" ht="32.25" x14ac:dyDescent="0.25">
      <c r="B8" s="18" t="s">
        <v>194</v>
      </c>
      <c r="C8" s="19" t="s">
        <v>3</v>
      </c>
      <c r="D8" s="20" t="s">
        <v>61</v>
      </c>
      <c r="E8" s="92">
        <v>29978</v>
      </c>
      <c r="F8" s="1"/>
      <c r="G8" s="21">
        <v>12</v>
      </c>
      <c r="H8" s="22">
        <f t="shared" si="0"/>
        <v>0</v>
      </c>
    </row>
    <row r="9" spans="2:8" s="51" customFormat="1" ht="32.25" x14ac:dyDescent="0.25">
      <c r="B9" s="18" t="s">
        <v>195</v>
      </c>
      <c r="C9" s="19" t="s">
        <v>3</v>
      </c>
      <c r="D9" s="20" t="s">
        <v>63</v>
      </c>
      <c r="E9" s="92">
        <v>33854</v>
      </c>
      <c r="F9" s="1"/>
      <c r="G9" s="21">
        <v>12</v>
      </c>
      <c r="H9" s="22">
        <f t="shared" si="0"/>
        <v>0</v>
      </c>
    </row>
    <row r="10" spans="2:8" s="51" customFormat="1" ht="30" x14ac:dyDescent="0.25">
      <c r="B10" s="18" t="s">
        <v>196</v>
      </c>
      <c r="C10" s="19" t="s">
        <v>4</v>
      </c>
      <c r="D10" s="20" t="s">
        <v>64</v>
      </c>
      <c r="E10" s="92">
        <v>9965</v>
      </c>
      <c r="F10" s="1"/>
      <c r="G10" s="21">
        <v>12</v>
      </c>
      <c r="H10" s="22">
        <f t="shared" si="0"/>
        <v>0</v>
      </c>
    </row>
    <row r="11" spans="2:8" s="51" customFormat="1" ht="32.25" x14ac:dyDescent="0.25">
      <c r="B11" s="18" t="s">
        <v>197</v>
      </c>
      <c r="C11" s="19" t="s">
        <v>3</v>
      </c>
      <c r="D11" s="20" t="s">
        <v>65</v>
      </c>
      <c r="E11" s="92">
        <v>35961</v>
      </c>
      <c r="F11" s="1"/>
      <c r="G11" s="21">
        <v>12</v>
      </c>
      <c r="H11" s="22">
        <f t="shared" si="0"/>
        <v>0</v>
      </c>
    </row>
    <row r="12" spans="2:8" s="51" customFormat="1" ht="32.25" x14ac:dyDescent="0.25">
      <c r="B12" s="18" t="s">
        <v>198</v>
      </c>
      <c r="C12" s="19" t="s">
        <v>3</v>
      </c>
      <c r="D12" s="20" t="s">
        <v>66</v>
      </c>
      <c r="E12" s="92">
        <v>102013.9</v>
      </c>
      <c r="F12" s="1"/>
      <c r="G12" s="21">
        <v>12</v>
      </c>
      <c r="H12" s="22">
        <f t="shared" si="0"/>
        <v>0</v>
      </c>
    </row>
    <row r="13" spans="2:8" s="51" customFormat="1" ht="32.25" x14ac:dyDescent="0.25">
      <c r="B13" s="18" t="s">
        <v>199</v>
      </c>
      <c r="C13" s="19" t="s">
        <v>4</v>
      </c>
      <c r="D13" s="20" t="s">
        <v>67</v>
      </c>
      <c r="E13" s="92">
        <v>9326</v>
      </c>
      <c r="F13" s="1"/>
      <c r="G13" s="21">
        <v>12</v>
      </c>
      <c r="H13" s="22">
        <f t="shared" si="0"/>
        <v>0</v>
      </c>
    </row>
    <row r="14" spans="2:8" s="51" customFormat="1" ht="32.25" x14ac:dyDescent="0.25">
      <c r="B14" s="18" t="s">
        <v>200</v>
      </c>
      <c r="C14" s="23" t="s">
        <v>5</v>
      </c>
      <c r="D14" s="24" t="s">
        <v>68</v>
      </c>
      <c r="E14" s="93">
        <v>88000</v>
      </c>
      <c r="F14" s="1"/>
      <c r="G14" s="21">
        <v>12</v>
      </c>
      <c r="H14" s="22">
        <f t="shared" si="0"/>
        <v>0</v>
      </c>
    </row>
    <row r="15" spans="2:8" s="51" customFormat="1" ht="32.25" x14ac:dyDescent="0.25">
      <c r="B15" s="18" t="s">
        <v>201</v>
      </c>
      <c r="C15" s="23" t="s">
        <v>3</v>
      </c>
      <c r="D15" s="24" t="s">
        <v>69</v>
      </c>
      <c r="E15" s="92">
        <v>71759</v>
      </c>
      <c r="F15" s="1"/>
      <c r="G15" s="21">
        <v>12</v>
      </c>
      <c r="H15" s="22">
        <f t="shared" si="0"/>
        <v>0</v>
      </c>
    </row>
    <row r="16" spans="2:8" s="51" customFormat="1" ht="45" x14ac:dyDescent="0.25">
      <c r="B16" s="18" t="s">
        <v>202</v>
      </c>
      <c r="C16" s="23" t="s">
        <v>86</v>
      </c>
      <c r="D16" s="24" t="s">
        <v>70</v>
      </c>
      <c r="E16" s="92">
        <v>17087</v>
      </c>
      <c r="F16" s="1"/>
      <c r="G16" s="21">
        <v>12</v>
      </c>
      <c r="H16" s="22">
        <f t="shared" si="0"/>
        <v>0</v>
      </c>
    </row>
    <row r="17" spans="2:8" s="51" customFormat="1" ht="30" x14ac:dyDescent="0.25">
      <c r="B17" s="18" t="s">
        <v>203</v>
      </c>
      <c r="C17" s="23" t="s">
        <v>87</v>
      </c>
      <c r="D17" s="24" t="s">
        <v>71</v>
      </c>
      <c r="E17" s="92">
        <v>40514</v>
      </c>
      <c r="F17" s="1"/>
      <c r="G17" s="21">
        <v>12</v>
      </c>
      <c r="H17" s="22">
        <f t="shared" si="0"/>
        <v>0</v>
      </c>
    </row>
    <row r="18" spans="2:8" s="51" customFormat="1" ht="30" x14ac:dyDescent="0.25">
      <c r="B18" s="18" t="s">
        <v>204</v>
      </c>
      <c r="C18" s="23" t="s">
        <v>6</v>
      </c>
      <c r="D18" s="24" t="s">
        <v>72</v>
      </c>
      <c r="E18" s="92">
        <v>7249</v>
      </c>
      <c r="F18" s="1"/>
      <c r="G18" s="21">
        <v>12</v>
      </c>
      <c r="H18" s="22">
        <f t="shared" si="0"/>
        <v>0</v>
      </c>
    </row>
    <row r="19" spans="2:8" s="51" customFormat="1" ht="45" x14ac:dyDescent="0.25">
      <c r="B19" s="18" t="s">
        <v>205</v>
      </c>
      <c r="C19" s="19" t="s">
        <v>6</v>
      </c>
      <c r="D19" s="20" t="s">
        <v>73</v>
      </c>
      <c r="E19" s="92">
        <v>27269</v>
      </c>
      <c r="F19" s="1"/>
      <c r="G19" s="21">
        <v>12</v>
      </c>
      <c r="H19" s="22">
        <f t="shared" si="0"/>
        <v>0</v>
      </c>
    </row>
    <row r="20" spans="2:8" s="51" customFormat="1" ht="45" x14ac:dyDescent="0.25">
      <c r="B20" s="18" t="s">
        <v>206</v>
      </c>
      <c r="C20" s="19" t="s">
        <v>6</v>
      </c>
      <c r="D20" s="20" t="s">
        <v>74</v>
      </c>
      <c r="E20" s="92">
        <v>19011</v>
      </c>
      <c r="F20" s="1"/>
      <c r="G20" s="21">
        <v>12</v>
      </c>
      <c r="H20" s="22">
        <f t="shared" si="0"/>
        <v>0</v>
      </c>
    </row>
    <row r="21" spans="2:8" s="51" customFormat="1" ht="30" x14ac:dyDescent="0.25">
      <c r="B21" s="18" t="s">
        <v>207</v>
      </c>
      <c r="C21" s="19" t="s">
        <v>6</v>
      </c>
      <c r="D21" s="20" t="s">
        <v>75</v>
      </c>
      <c r="E21" s="92">
        <v>5223</v>
      </c>
      <c r="F21" s="1"/>
      <c r="G21" s="21">
        <v>12</v>
      </c>
      <c r="H21" s="22">
        <f t="shared" si="0"/>
        <v>0</v>
      </c>
    </row>
    <row r="22" spans="2:8" s="51" customFormat="1" ht="30" x14ac:dyDescent="0.25">
      <c r="B22" s="18" t="s">
        <v>208</v>
      </c>
      <c r="C22" s="19" t="s">
        <v>6</v>
      </c>
      <c r="D22" s="20" t="s">
        <v>76</v>
      </c>
      <c r="E22" s="92">
        <v>55015</v>
      </c>
      <c r="F22" s="1"/>
      <c r="G22" s="21">
        <v>12</v>
      </c>
      <c r="H22" s="22">
        <f t="shared" si="0"/>
        <v>0</v>
      </c>
    </row>
    <row r="23" spans="2:8" s="51" customFormat="1" ht="45" x14ac:dyDescent="0.25">
      <c r="B23" s="18" t="s">
        <v>209</v>
      </c>
      <c r="C23" s="19" t="s">
        <v>6</v>
      </c>
      <c r="D23" s="20" t="s">
        <v>77</v>
      </c>
      <c r="E23" s="92">
        <v>12303</v>
      </c>
      <c r="F23" s="1"/>
      <c r="G23" s="21">
        <v>12</v>
      </c>
      <c r="H23" s="22">
        <f t="shared" si="0"/>
        <v>0</v>
      </c>
    </row>
    <row r="24" spans="2:8" s="51" customFormat="1" ht="30" x14ac:dyDescent="0.25">
      <c r="B24" s="18" t="s">
        <v>210</v>
      </c>
      <c r="C24" s="19" t="s">
        <v>6</v>
      </c>
      <c r="D24" s="20" t="s">
        <v>78</v>
      </c>
      <c r="E24" s="92">
        <v>45267</v>
      </c>
      <c r="F24" s="1"/>
      <c r="G24" s="21">
        <v>12</v>
      </c>
      <c r="H24" s="22">
        <f t="shared" si="0"/>
        <v>0</v>
      </c>
    </row>
    <row r="25" spans="2:8" s="51" customFormat="1" ht="30" x14ac:dyDescent="0.25">
      <c r="B25" s="18" t="s">
        <v>56</v>
      </c>
      <c r="C25" s="19" t="s">
        <v>6</v>
      </c>
      <c r="D25" s="20" t="s">
        <v>79</v>
      </c>
      <c r="E25" s="92">
        <v>31006.3</v>
      </c>
      <c r="F25" s="1"/>
      <c r="G25" s="21">
        <v>12</v>
      </c>
      <c r="H25" s="22">
        <f t="shared" si="0"/>
        <v>0</v>
      </c>
    </row>
    <row r="26" spans="2:8" s="51" customFormat="1" ht="30" x14ac:dyDescent="0.25">
      <c r="B26" s="18" t="s">
        <v>211</v>
      </c>
      <c r="C26" s="19" t="s">
        <v>4</v>
      </c>
      <c r="D26" s="20" t="s">
        <v>80</v>
      </c>
      <c r="E26" s="92">
        <v>352489</v>
      </c>
      <c r="F26" s="1"/>
      <c r="G26" s="21">
        <v>12</v>
      </c>
      <c r="H26" s="22">
        <f t="shared" si="0"/>
        <v>0</v>
      </c>
    </row>
    <row r="27" spans="2:8" s="51" customFormat="1" ht="30" x14ac:dyDescent="0.25">
      <c r="B27" s="18" t="s">
        <v>212</v>
      </c>
      <c r="C27" s="19" t="s">
        <v>6</v>
      </c>
      <c r="D27" s="20" t="s">
        <v>81</v>
      </c>
      <c r="E27" s="92">
        <v>54794</v>
      </c>
      <c r="F27" s="1"/>
      <c r="G27" s="21">
        <v>12</v>
      </c>
      <c r="H27" s="22">
        <f t="shared" si="0"/>
        <v>0</v>
      </c>
    </row>
    <row r="28" spans="2:8" s="51" customFormat="1" ht="45" x14ac:dyDescent="0.25">
      <c r="B28" s="18" t="s">
        <v>213</v>
      </c>
      <c r="C28" s="19" t="s">
        <v>6</v>
      </c>
      <c r="D28" s="20" t="s">
        <v>82</v>
      </c>
      <c r="E28" s="92">
        <v>1560</v>
      </c>
      <c r="F28" s="1"/>
      <c r="G28" s="21">
        <v>12</v>
      </c>
      <c r="H28" s="22">
        <f t="shared" si="0"/>
        <v>0</v>
      </c>
    </row>
    <row r="29" spans="2:8" s="51" customFormat="1" ht="30" x14ac:dyDescent="0.25">
      <c r="B29" s="18" t="s">
        <v>214</v>
      </c>
      <c r="C29" s="19" t="s">
        <v>6</v>
      </c>
      <c r="D29" s="20" t="s">
        <v>83</v>
      </c>
      <c r="E29" s="92">
        <v>1131</v>
      </c>
      <c r="F29" s="1"/>
      <c r="G29" s="21">
        <v>12</v>
      </c>
      <c r="H29" s="22">
        <f t="shared" si="0"/>
        <v>0</v>
      </c>
    </row>
    <row r="30" spans="2:8" s="51" customFormat="1" ht="30" x14ac:dyDescent="0.25">
      <c r="B30" s="18" t="s">
        <v>215</v>
      </c>
      <c r="C30" s="19" t="s">
        <v>6</v>
      </c>
      <c r="D30" s="20" t="s">
        <v>88</v>
      </c>
      <c r="E30" s="92">
        <v>77228</v>
      </c>
      <c r="F30" s="1"/>
      <c r="G30" s="21">
        <v>12</v>
      </c>
      <c r="H30" s="22">
        <f t="shared" si="0"/>
        <v>0</v>
      </c>
    </row>
    <row r="31" spans="2:8" s="51" customFormat="1" ht="45" x14ac:dyDescent="0.25">
      <c r="B31" s="18" t="s">
        <v>216</v>
      </c>
      <c r="C31" s="19" t="s">
        <v>6</v>
      </c>
      <c r="D31" s="20" t="s">
        <v>89</v>
      </c>
      <c r="E31" s="92">
        <v>1424</v>
      </c>
      <c r="F31" s="1"/>
      <c r="G31" s="21">
        <v>12</v>
      </c>
      <c r="H31" s="22">
        <f t="shared" si="0"/>
        <v>0</v>
      </c>
    </row>
    <row r="32" spans="2:8" s="51" customFormat="1" ht="45" x14ac:dyDescent="0.25">
      <c r="B32" s="18" t="s">
        <v>217</v>
      </c>
      <c r="C32" s="19" t="s">
        <v>6</v>
      </c>
      <c r="D32" s="20" t="s">
        <v>84</v>
      </c>
      <c r="E32" s="92">
        <v>8693</v>
      </c>
      <c r="F32" s="1"/>
      <c r="G32" s="21">
        <v>12</v>
      </c>
      <c r="H32" s="22">
        <f t="shared" si="0"/>
        <v>0</v>
      </c>
    </row>
    <row r="33" spans="2:8" s="51" customFormat="1" ht="60" x14ac:dyDescent="0.25">
      <c r="B33" s="18" t="s">
        <v>218</v>
      </c>
      <c r="C33" s="19" t="s">
        <v>7</v>
      </c>
      <c r="D33" s="20" t="s">
        <v>85</v>
      </c>
      <c r="E33" s="94">
        <v>6500</v>
      </c>
      <c r="F33" s="1"/>
      <c r="G33" s="21">
        <v>12</v>
      </c>
      <c r="H33" s="22">
        <f t="shared" si="0"/>
        <v>0</v>
      </c>
    </row>
    <row r="34" spans="2:8" s="51" customFormat="1" ht="30" x14ac:dyDescent="0.25">
      <c r="B34" s="18" t="s">
        <v>309</v>
      </c>
      <c r="C34" s="98" t="s">
        <v>324</v>
      </c>
      <c r="D34" s="20" t="s">
        <v>289</v>
      </c>
      <c r="E34" s="94">
        <v>60000</v>
      </c>
      <c r="F34" s="1"/>
      <c r="G34" s="21">
        <v>12</v>
      </c>
      <c r="H34" s="22">
        <f t="shared" si="0"/>
        <v>0</v>
      </c>
    </row>
    <row r="35" spans="2:8" s="52" customFormat="1" ht="15.75" thickBot="1" x14ac:dyDescent="0.3">
      <c r="B35" s="149" t="s">
        <v>50</v>
      </c>
      <c r="C35" s="150"/>
      <c r="D35" s="150"/>
      <c r="E35" s="150"/>
      <c r="F35" s="150"/>
      <c r="G35" s="150"/>
      <c r="H35" s="25">
        <f>SUM(H6:H23,H24:H34)</f>
        <v>0</v>
      </c>
    </row>
    <row r="36" spans="2:8" s="53" customFormat="1" x14ac:dyDescent="0.25">
      <c r="B36" s="27"/>
      <c r="C36" s="27"/>
      <c r="D36" s="28"/>
      <c r="E36" s="26"/>
      <c r="F36" s="26"/>
      <c r="G36" s="26"/>
      <c r="H36" s="29"/>
    </row>
    <row r="37" spans="2:8" s="53" customFormat="1" ht="15.75" thickBot="1" x14ac:dyDescent="0.3">
      <c r="B37" s="27"/>
      <c r="C37" s="27"/>
      <c r="D37" s="28"/>
      <c r="E37" s="26"/>
      <c r="F37" s="26"/>
      <c r="G37" s="26"/>
      <c r="H37" s="29"/>
    </row>
    <row r="38" spans="2:8" s="50" customFormat="1" x14ac:dyDescent="0.25">
      <c r="B38" s="105" t="s">
        <v>256</v>
      </c>
      <c r="C38" s="140" t="s">
        <v>287</v>
      </c>
      <c r="D38" s="141"/>
      <c r="E38" s="141"/>
      <c r="F38" s="141"/>
      <c r="G38" s="141"/>
      <c r="H38" s="142"/>
    </row>
    <row r="39" spans="2:8" s="6" customFormat="1" ht="75" x14ac:dyDescent="0.25">
      <c r="B39" s="30" t="s">
        <v>0</v>
      </c>
      <c r="C39" s="12" t="s">
        <v>1</v>
      </c>
      <c r="D39" s="13" t="s">
        <v>2</v>
      </c>
      <c r="E39" s="14" t="s">
        <v>46</v>
      </c>
      <c r="F39" s="15" t="s">
        <v>273</v>
      </c>
      <c r="G39" s="16" t="s">
        <v>278</v>
      </c>
      <c r="H39" s="17" t="s">
        <v>274</v>
      </c>
    </row>
    <row r="40" spans="2:8" s="51" customFormat="1" ht="30" x14ac:dyDescent="0.25">
      <c r="B40" s="18" t="s">
        <v>219</v>
      </c>
      <c r="C40" s="98" t="s">
        <v>324</v>
      </c>
      <c r="D40" s="20" t="s">
        <v>275</v>
      </c>
      <c r="E40" s="94">
        <v>30000</v>
      </c>
      <c r="F40" s="1"/>
      <c r="G40" s="21">
        <v>2</v>
      </c>
      <c r="H40" s="22">
        <f>(F40*G40)*52</f>
        <v>0</v>
      </c>
    </row>
    <row r="41" spans="2:8" s="51" customFormat="1" ht="30" x14ac:dyDescent="0.25">
      <c r="B41" s="18" t="s">
        <v>220</v>
      </c>
      <c r="C41" s="98" t="s">
        <v>324</v>
      </c>
      <c r="D41" s="20" t="s">
        <v>276</v>
      </c>
      <c r="E41" s="94">
        <v>25032</v>
      </c>
      <c r="F41" s="1"/>
      <c r="G41" s="21">
        <v>1</v>
      </c>
      <c r="H41" s="22">
        <f>(F41*G41)*52</f>
        <v>0</v>
      </c>
    </row>
    <row r="42" spans="2:8" s="51" customFormat="1" ht="30" x14ac:dyDescent="0.25">
      <c r="B42" s="18" t="s">
        <v>221</v>
      </c>
      <c r="C42" s="98" t="s">
        <v>324</v>
      </c>
      <c r="D42" s="20" t="s">
        <v>286</v>
      </c>
      <c r="E42" s="94">
        <v>30000</v>
      </c>
      <c r="F42" s="1"/>
      <c r="G42" s="21">
        <v>1</v>
      </c>
      <c r="H42" s="22">
        <f>(F42*G42)*52</f>
        <v>0</v>
      </c>
    </row>
    <row r="43" spans="2:8" s="51" customFormat="1" ht="30" x14ac:dyDescent="0.25">
      <c r="B43" s="18" t="s">
        <v>222</v>
      </c>
      <c r="C43" s="98" t="s">
        <v>324</v>
      </c>
      <c r="D43" s="20" t="s">
        <v>288</v>
      </c>
      <c r="E43" s="94">
        <v>35000</v>
      </c>
      <c r="F43" s="1"/>
      <c r="G43" s="21">
        <v>2</v>
      </c>
      <c r="H43" s="22">
        <f>(F43*G43)*52</f>
        <v>0</v>
      </c>
    </row>
    <row r="44" spans="2:8" s="51" customFormat="1" ht="45" x14ac:dyDescent="0.25">
      <c r="B44" s="18" t="s">
        <v>223</v>
      </c>
      <c r="C44" s="98" t="s">
        <v>324</v>
      </c>
      <c r="D44" s="20" t="s">
        <v>316</v>
      </c>
      <c r="E44" s="94">
        <v>35000</v>
      </c>
      <c r="F44" s="1"/>
      <c r="G44" s="21">
        <v>3</v>
      </c>
      <c r="H44" s="22">
        <f>(F44*G44)*52</f>
        <v>0</v>
      </c>
    </row>
    <row r="45" spans="2:8" s="50" customFormat="1" ht="15.75" thickBot="1" x14ac:dyDescent="0.3">
      <c r="B45" s="117" t="s">
        <v>294</v>
      </c>
      <c r="C45" s="118"/>
      <c r="D45" s="118"/>
      <c r="E45" s="118"/>
      <c r="F45" s="118"/>
      <c r="G45" s="119"/>
      <c r="H45" s="43">
        <f>SUM(H40:H44)</f>
        <v>0</v>
      </c>
    </row>
    <row r="46" spans="2:8" s="85" customFormat="1" ht="15.75" thickBot="1" x14ac:dyDescent="0.3">
      <c r="B46" s="27"/>
      <c r="C46" s="86"/>
      <c r="D46" s="86"/>
      <c r="E46" s="86"/>
      <c r="F46" s="86"/>
      <c r="G46" s="86"/>
      <c r="H46" s="87"/>
    </row>
    <row r="47" spans="2:8" s="4" customFormat="1" x14ac:dyDescent="0.25">
      <c r="B47" s="97" t="s">
        <v>257</v>
      </c>
      <c r="C47" s="140" t="s">
        <v>52</v>
      </c>
      <c r="D47" s="141"/>
      <c r="E47" s="141"/>
      <c r="F47" s="141"/>
      <c r="G47" s="141"/>
      <c r="H47" s="142"/>
    </row>
    <row r="48" spans="2:8" s="50" customFormat="1" ht="75" x14ac:dyDescent="0.25">
      <c r="B48" s="30" t="s">
        <v>0</v>
      </c>
      <c r="C48" s="123" t="s">
        <v>8</v>
      </c>
      <c r="D48" s="124"/>
      <c r="E48" s="82" t="s">
        <v>323</v>
      </c>
      <c r="F48" s="95" t="s">
        <v>57</v>
      </c>
      <c r="G48" s="31" t="s">
        <v>58</v>
      </c>
      <c r="H48" s="32" t="s">
        <v>47</v>
      </c>
    </row>
    <row r="49" spans="2:8" s="54" customFormat="1" ht="60" customHeight="1" x14ac:dyDescent="0.25">
      <c r="B49" s="18" t="s">
        <v>224</v>
      </c>
      <c r="C49" s="138" t="s">
        <v>265</v>
      </c>
      <c r="D49" s="139"/>
      <c r="E49" s="93">
        <v>93889</v>
      </c>
      <c r="F49" s="96"/>
      <c r="G49" s="21">
        <v>12</v>
      </c>
      <c r="H49" s="33">
        <f>F49*G49</f>
        <v>0</v>
      </c>
    </row>
    <row r="50" spans="2:8" s="55" customFormat="1" ht="15.75" thickBot="1" x14ac:dyDescent="0.3">
      <c r="B50" s="143" t="s">
        <v>50</v>
      </c>
      <c r="C50" s="144"/>
      <c r="D50" s="144"/>
      <c r="E50" s="144"/>
      <c r="F50" s="144"/>
      <c r="G50" s="145"/>
      <c r="H50" s="25">
        <f>SUM(H49)</f>
        <v>0</v>
      </c>
    </row>
    <row r="51" spans="2:8" s="55" customFormat="1" x14ac:dyDescent="0.25">
      <c r="B51" s="90"/>
      <c r="C51" s="89"/>
      <c r="D51" s="89"/>
      <c r="E51" s="89"/>
      <c r="F51" s="89"/>
      <c r="G51" s="89"/>
      <c r="H51" s="29"/>
    </row>
    <row r="52" spans="2:8" s="55" customFormat="1" x14ac:dyDescent="0.25">
      <c r="B52" s="133" t="s">
        <v>340</v>
      </c>
      <c r="C52" s="133"/>
      <c r="D52" s="133"/>
      <c r="E52" s="133"/>
      <c r="F52" s="133"/>
      <c r="G52" s="133"/>
      <c r="H52" s="91">
        <f>SUM(H50,H45,H35)</f>
        <v>0</v>
      </c>
    </row>
    <row r="53" spans="2:8" s="55" customFormat="1" x14ac:dyDescent="0.25">
      <c r="B53" s="34"/>
      <c r="C53" s="35"/>
      <c r="D53" s="36"/>
      <c r="E53" s="37"/>
      <c r="F53" s="38"/>
      <c r="G53" s="39"/>
      <c r="H53" s="40"/>
    </row>
    <row r="54" spans="2:8" s="53" customFormat="1" ht="37.5" customHeight="1" x14ac:dyDescent="0.25">
      <c r="B54" s="111" t="s">
        <v>264</v>
      </c>
      <c r="C54" s="111"/>
      <c r="D54" s="111"/>
      <c r="E54" s="111"/>
      <c r="F54" s="111"/>
      <c r="G54" s="111"/>
      <c r="H54" s="111"/>
    </row>
    <row r="55" spans="2:8" s="53" customFormat="1" ht="19.5" thickBot="1" x14ac:dyDescent="0.3">
      <c r="B55" s="27"/>
      <c r="C55" s="27"/>
      <c r="D55" s="83"/>
      <c r="E55" s="83"/>
      <c r="F55" s="83"/>
      <c r="G55" s="26"/>
      <c r="H55" s="29"/>
    </row>
    <row r="56" spans="2:8" s="50" customFormat="1" x14ac:dyDescent="0.25">
      <c r="B56" s="106" t="s">
        <v>258</v>
      </c>
      <c r="C56" s="120" t="s">
        <v>53</v>
      </c>
      <c r="D56" s="121"/>
      <c r="E56" s="121"/>
      <c r="F56" s="121"/>
      <c r="G56" s="121"/>
      <c r="H56" s="122"/>
    </row>
    <row r="57" spans="2:8" s="50" customFormat="1" ht="75" x14ac:dyDescent="0.25">
      <c r="B57" s="30" t="s">
        <v>0</v>
      </c>
      <c r="C57" s="123" t="s">
        <v>8</v>
      </c>
      <c r="D57" s="124"/>
      <c r="E57" s="125" t="s">
        <v>59</v>
      </c>
      <c r="F57" s="126"/>
      <c r="G57" s="31" t="s">
        <v>58</v>
      </c>
      <c r="H57" s="32" t="s">
        <v>47</v>
      </c>
    </row>
    <row r="58" spans="2:8" s="54" customFormat="1" ht="60" customHeight="1" x14ac:dyDescent="0.25">
      <c r="B58" s="18" t="s">
        <v>310</v>
      </c>
      <c r="C58" s="138" t="s">
        <v>266</v>
      </c>
      <c r="D58" s="139"/>
      <c r="E58" s="129"/>
      <c r="F58" s="130"/>
      <c r="G58" s="21">
        <v>900</v>
      </c>
      <c r="H58" s="33">
        <f>E58*G58</f>
        <v>0</v>
      </c>
    </row>
    <row r="59" spans="2:8" s="50" customFormat="1" ht="15.75" thickBot="1" x14ac:dyDescent="0.3">
      <c r="B59" s="117" t="s">
        <v>50</v>
      </c>
      <c r="C59" s="118"/>
      <c r="D59" s="118"/>
      <c r="E59" s="118"/>
      <c r="F59" s="118"/>
      <c r="G59" s="119"/>
      <c r="H59" s="43">
        <f>SUM(H58)</f>
        <v>0</v>
      </c>
    </row>
    <row r="60" spans="2:8" s="50" customFormat="1" ht="15.75" thickBot="1" x14ac:dyDescent="0.3">
      <c r="B60" s="107"/>
      <c r="C60" s="45"/>
      <c r="D60" s="46"/>
      <c r="E60" s="47"/>
      <c r="F60" s="48"/>
      <c r="G60" s="49"/>
    </row>
    <row r="61" spans="2:8" s="50" customFormat="1" x14ac:dyDescent="0.25">
      <c r="B61" s="106" t="s">
        <v>259</v>
      </c>
      <c r="C61" s="120" t="s">
        <v>54</v>
      </c>
      <c r="D61" s="121"/>
      <c r="E61" s="121"/>
      <c r="F61" s="121"/>
      <c r="G61" s="121"/>
      <c r="H61" s="122"/>
    </row>
    <row r="62" spans="2:8" s="50" customFormat="1" ht="75" x14ac:dyDescent="0.25">
      <c r="B62" s="30" t="s">
        <v>0</v>
      </c>
      <c r="C62" s="123" t="s">
        <v>8</v>
      </c>
      <c r="D62" s="124"/>
      <c r="E62" s="125" t="s">
        <v>49</v>
      </c>
      <c r="F62" s="126"/>
      <c r="G62" s="31" t="s">
        <v>58</v>
      </c>
      <c r="H62" s="32" t="s">
        <v>47</v>
      </c>
    </row>
    <row r="63" spans="2:8" s="54" customFormat="1" ht="60" customHeight="1" x14ac:dyDescent="0.25">
      <c r="B63" s="18" t="s">
        <v>311</v>
      </c>
      <c r="C63" s="127" t="s">
        <v>267</v>
      </c>
      <c r="D63" s="128"/>
      <c r="E63" s="129"/>
      <c r="F63" s="130"/>
      <c r="G63" s="21">
        <v>2150</v>
      </c>
      <c r="H63" s="22">
        <f>E63*G63</f>
        <v>0</v>
      </c>
    </row>
    <row r="64" spans="2:8" s="50" customFormat="1" ht="15.75" thickBot="1" x14ac:dyDescent="0.3">
      <c r="B64" s="131" t="s">
        <v>50</v>
      </c>
      <c r="C64" s="132"/>
      <c r="D64" s="132"/>
      <c r="E64" s="132"/>
      <c r="F64" s="132"/>
      <c r="G64" s="132"/>
      <c r="H64" s="43">
        <f>SUM(H63)</f>
        <v>0</v>
      </c>
    </row>
    <row r="65" spans="2:8" s="50" customFormat="1" ht="15.75" thickBot="1" x14ac:dyDescent="0.3">
      <c r="B65" s="107"/>
      <c r="C65" s="45"/>
      <c r="D65" s="46"/>
      <c r="E65" s="47"/>
      <c r="F65" s="49"/>
      <c r="G65" s="49"/>
    </row>
    <row r="66" spans="2:8" s="50" customFormat="1" x14ac:dyDescent="0.25">
      <c r="B66" s="106" t="s">
        <v>285</v>
      </c>
      <c r="C66" s="120" t="s">
        <v>55</v>
      </c>
      <c r="D66" s="121"/>
      <c r="E66" s="121"/>
      <c r="F66" s="121"/>
      <c r="G66" s="121"/>
      <c r="H66" s="122"/>
    </row>
    <row r="67" spans="2:8" s="50" customFormat="1" ht="75" x14ac:dyDescent="0.25">
      <c r="B67" s="30" t="s">
        <v>0</v>
      </c>
      <c r="C67" s="134" t="s">
        <v>8</v>
      </c>
      <c r="D67" s="135"/>
      <c r="E67" s="136" t="s">
        <v>49</v>
      </c>
      <c r="F67" s="137"/>
      <c r="G67" s="31" t="s">
        <v>58</v>
      </c>
      <c r="H67" s="32" t="s">
        <v>47</v>
      </c>
    </row>
    <row r="68" spans="2:8" s="50" customFormat="1" x14ac:dyDescent="0.25">
      <c r="B68" s="81" t="s">
        <v>312</v>
      </c>
      <c r="C68" s="113" t="s">
        <v>51</v>
      </c>
      <c r="D68" s="114"/>
      <c r="E68" s="115"/>
      <c r="F68" s="116"/>
      <c r="G68" s="41">
        <v>1</v>
      </c>
      <c r="H68" s="42">
        <f>E68*G68</f>
        <v>0</v>
      </c>
    </row>
    <row r="69" spans="2:8" s="50" customFormat="1" x14ac:dyDescent="0.25">
      <c r="B69" s="81" t="s">
        <v>313</v>
      </c>
      <c r="C69" s="113" t="s">
        <v>43</v>
      </c>
      <c r="D69" s="114"/>
      <c r="E69" s="115"/>
      <c r="F69" s="116"/>
      <c r="G69" s="41">
        <v>1</v>
      </c>
      <c r="H69" s="42">
        <f>E69*G69</f>
        <v>0</v>
      </c>
    </row>
    <row r="70" spans="2:8" s="50" customFormat="1" x14ac:dyDescent="0.25">
      <c r="B70" s="81" t="s">
        <v>318</v>
      </c>
      <c r="C70" s="113" t="s">
        <v>44</v>
      </c>
      <c r="D70" s="114"/>
      <c r="E70" s="115"/>
      <c r="F70" s="116"/>
      <c r="G70" s="41">
        <v>1</v>
      </c>
      <c r="H70" s="42">
        <f>E70*G70</f>
        <v>0</v>
      </c>
    </row>
    <row r="71" spans="2:8" s="50" customFormat="1" ht="15.75" thickBot="1" x14ac:dyDescent="0.3">
      <c r="B71" s="131" t="s">
        <v>294</v>
      </c>
      <c r="C71" s="132"/>
      <c r="D71" s="132"/>
      <c r="E71" s="132"/>
      <c r="F71" s="132"/>
      <c r="G71" s="132"/>
      <c r="H71" s="43">
        <f>SUM(H70,H68,H69)</f>
        <v>0</v>
      </c>
    </row>
    <row r="72" spans="2:8" ht="15.75" customHeight="1" x14ac:dyDescent="0.25"/>
    <row r="73" spans="2:8" x14ac:dyDescent="0.25">
      <c r="B73" s="133" t="s">
        <v>341</v>
      </c>
      <c r="C73" s="133"/>
      <c r="D73" s="133"/>
      <c r="E73" s="133"/>
      <c r="F73" s="133"/>
      <c r="G73" s="133"/>
      <c r="H73" s="91">
        <f>SUM(H71,H64,H59)</f>
        <v>0</v>
      </c>
    </row>
    <row r="74" spans="2:8" x14ac:dyDescent="0.25">
      <c r="C74" s="100"/>
      <c r="D74" s="101"/>
      <c r="E74" s="102"/>
      <c r="F74" s="103"/>
      <c r="G74" s="103"/>
    </row>
    <row r="75" spans="2:8" x14ac:dyDescent="0.25">
      <c r="B75" s="110" t="s">
        <v>342</v>
      </c>
      <c r="C75" s="110"/>
      <c r="D75" s="110"/>
      <c r="E75" s="110"/>
      <c r="F75" s="110"/>
      <c r="G75" s="110"/>
      <c r="H75" s="109">
        <f>SUM(H73,H52)</f>
        <v>0</v>
      </c>
    </row>
    <row r="83" spans="2:7" x14ac:dyDescent="0.25">
      <c r="B83" s="51"/>
      <c r="C83" s="9"/>
      <c r="D83" s="9"/>
      <c r="E83" s="9"/>
      <c r="F83" s="9"/>
      <c r="G83" s="9"/>
    </row>
  </sheetData>
  <sheetProtection algorithmName="SHA-512" hashValue="c4kH6ffkMm+8uHdAXEL9ZXmYNMira1A++jZ4AuSFHOr9qwE0cAWIsktQMJX7QVky0u9EG2chnTbo9pqyEYNpwg==" saltValue="I+LDEIObk+OixFFAoT0YKQ==" spinCount="100000" sheet="1" objects="1" scenarios="1" formatCells="0" formatColumns="0" formatRows="0" selectLockedCells="1"/>
  <mergeCells count="36">
    <mergeCell ref="B45:G45"/>
    <mergeCell ref="G1:H1"/>
    <mergeCell ref="G2:H2"/>
    <mergeCell ref="C4:H4"/>
    <mergeCell ref="B35:G35"/>
    <mergeCell ref="C38:H38"/>
    <mergeCell ref="B59:G59"/>
    <mergeCell ref="C47:H47"/>
    <mergeCell ref="C48:D48"/>
    <mergeCell ref="C49:D49"/>
    <mergeCell ref="B50:G50"/>
    <mergeCell ref="B52:G52"/>
    <mergeCell ref="B54:H54"/>
    <mergeCell ref="C56:H56"/>
    <mergeCell ref="C57:D57"/>
    <mergeCell ref="E57:F57"/>
    <mergeCell ref="C58:D58"/>
    <mergeCell ref="E58:F58"/>
    <mergeCell ref="C69:D69"/>
    <mergeCell ref="E69:F69"/>
    <mergeCell ref="C61:H61"/>
    <mergeCell ref="C62:D62"/>
    <mergeCell ref="E62:F62"/>
    <mergeCell ref="C63:D63"/>
    <mergeCell ref="E63:F63"/>
    <mergeCell ref="B64:G64"/>
    <mergeCell ref="C66:H66"/>
    <mergeCell ref="C67:D67"/>
    <mergeCell ref="E67:F67"/>
    <mergeCell ref="C68:D68"/>
    <mergeCell ref="E68:F68"/>
    <mergeCell ref="C70:D70"/>
    <mergeCell ref="E70:F70"/>
    <mergeCell ref="B71:G71"/>
    <mergeCell ref="B73:G73"/>
    <mergeCell ref="B75:G75"/>
  </mergeCells>
  <printOptions horizontalCentered="1"/>
  <pageMargins left="0.2" right="0.2" top="0.25" bottom="0.25" header="0.3" footer="0.3"/>
  <pageSetup paperSize="17" orientation="portrait" r:id="rId1"/>
  <rowBreaks count="1" manualBreakCount="1">
    <brk id="3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showGridLines="0" view="pageBreakPreview" zoomScaleNormal="130" zoomScaleSheetLayoutView="100" workbookViewId="0">
      <selection activeCell="B3" sqref="B3:L12"/>
    </sheetView>
  </sheetViews>
  <sheetFormatPr defaultRowHeight="15" x14ac:dyDescent="0.25"/>
  <cols>
    <col min="1" max="1" width="2.7109375" customWidth="1"/>
    <col min="2" max="2" width="34.7109375" style="57" bestFit="1" customWidth="1"/>
    <col min="3" max="3" width="5" style="58" bestFit="1" customWidth="1"/>
    <col min="4" max="4" width="12.140625" bestFit="1" customWidth="1"/>
    <col min="5" max="5" width="5" style="58" bestFit="1" customWidth="1"/>
    <col min="6" max="6" width="12.140625" bestFit="1" customWidth="1"/>
    <col min="7" max="7" width="5" style="58" bestFit="1" customWidth="1"/>
    <col min="8" max="8" width="12.140625" bestFit="1" customWidth="1"/>
    <col min="9" max="9" width="5" style="58" bestFit="1" customWidth="1"/>
    <col min="10" max="10" width="12.140625" bestFit="1" customWidth="1"/>
    <col min="11" max="11" width="5" style="58" bestFit="1" customWidth="1"/>
    <col min="12" max="12" width="12.140625" bestFit="1" customWidth="1"/>
    <col min="13" max="13" width="2.7109375" customWidth="1"/>
  </cols>
  <sheetData>
    <row r="2" spans="2:13" ht="15.75" thickBot="1" x14ac:dyDescent="0.3">
      <c r="D2" s="3"/>
    </row>
    <row r="3" spans="2:13" ht="15.75" x14ac:dyDescent="0.25">
      <c r="B3" s="153" t="s">
        <v>263</v>
      </c>
      <c r="C3" s="154"/>
      <c r="D3" s="154"/>
      <c r="E3" s="59"/>
      <c r="F3" s="60"/>
      <c r="G3" s="59"/>
      <c r="H3" s="60"/>
      <c r="I3" s="59"/>
      <c r="J3" s="60"/>
      <c r="K3" s="59"/>
      <c r="L3" s="61"/>
      <c r="M3" s="2"/>
    </row>
    <row r="4" spans="2:13" ht="19.5" customHeight="1" thickBot="1" x14ac:dyDescent="0.3">
      <c r="B4" s="62"/>
      <c r="C4" s="63"/>
      <c r="D4" s="64"/>
      <c r="E4" s="63"/>
      <c r="F4" s="65"/>
      <c r="G4" s="63"/>
      <c r="H4" s="65"/>
      <c r="I4" s="63"/>
      <c r="J4" s="65"/>
      <c r="K4" s="63"/>
      <c r="L4" s="66"/>
      <c r="M4" s="2"/>
    </row>
    <row r="5" spans="2:13" s="73" customFormat="1" ht="48.75" customHeight="1" x14ac:dyDescent="0.25">
      <c r="B5" s="155" t="s">
        <v>260</v>
      </c>
      <c r="C5" s="151" t="s">
        <v>261</v>
      </c>
      <c r="D5" s="72" t="s">
        <v>45</v>
      </c>
      <c r="E5" s="151" t="s">
        <v>261</v>
      </c>
      <c r="F5" s="72" t="s">
        <v>225</v>
      </c>
      <c r="G5" s="151" t="s">
        <v>261</v>
      </c>
      <c r="H5" s="72" t="s">
        <v>226</v>
      </c>
      <c r="I5" s="151" t="s">
        <v>261</v>
      </c>
      <c r="J5" s="72" t="s">
        <v>227</v>
      </c>
      <c r="K5" s="151" t="s">
        <v>261</v>
      </c>
      <c r="L5" s="72" t="s">
        <v>228</v>
      </c>
    </row>
    <row r="6" spans="2:13" ht="24.75" customHeight="1" x14ac:dyDescent="0.25">
      <c r="B6" s="155"/>
      <c r="C6" s="152"/>
      <c r="D6" s="56" t="s">
        <v>229</v>
      </c>
      <c r="E6" s="152"/>
      <c r="F6" s="56" t="s">
        <v>229</v>
      </c>
      <c r="G6" s="152"/>
      <c r="H6" s="56" t="s">
        <v>229</v>
      </c>
      <c r="I6" s="152"/>
      <c r="J6" s="56" t="s">
        <v>229</v>
      </c>
      <c r="K6" s="152"/>
      <c r="L6" s="56" t="s">
        <v>229</v>
      </c>
      <c r="M6" s="2"/>
    </row>
    <row r="7" spans="2:13" s="2" customFormat="1" ht="24.75" customHeight="1" x14ac:dyDescent="0.25">
      <c r="B7" s="69" t="s">
        <v>53</v>
      </c>
      <c r="C7" s="70" t="s">
        <v>42</v>
      </c>
      <c r="D7" s="56"/>
      <c r="E7" s="70" t="s">
        <v>123</v>
      </c>
      <c r="F7" s="56"/>
      <c r="G7" s="70" t="s">
        <v>157</v>
      </c>
      <c r="H7" s="56"/>
      <c r="I7" s="70" t="s">
        <v>191</v>
      </c>
      <c r="J7" s="56"/>
      <c r="K7" s="70" t="s">
        <v>224</v>
      </c>
      <c r="L7" s="56"/>
    </row>
    <row r="8" spans="2:13" s="2" customFormat="1" ht="24.75" customHeight="1" x14ac:dyDescent="0.25">
      <c r="B8" s="69" t="s">
        <v>54</v>
      </c>
      <c r="C8" s="70" t="s">
        <v>290</v>
      </c>
      <c r="D8" s="56"/>
      <c r="E8" s="70" t="s">
        <v>295</v>
      </c>
      <c r="F8" s="56"/>
      <c r="G8" s="70" t="s">
        <v>300</v>
      </c>
      <c r="H8" s="56"/>
      <c r="I8" s="70" t="s">
        <v>305</v>
      </c>
      <c r="J8" s="56"/>
      <c r="K8" s="70" t="s">
        <v>310</v>
      </c>
      <c r="L8" s="56"/>
    </row>
    <row r="9" spans="2:13" s="2" customFormat="1" ht="45" x14ac:dyDescent="0.25">
      <c r="B9" s="69" t="s">
        <v>268</v>
      </c>
      <c r="C9" s="70" t="s">
        <v>291</v>
      </c>
      <c r="D9" s="56"/>
      <c r="E9" s="70" t="s">
        <v>296</v>
      </c>
      <c r="F9" s="56"/>
      <c r="G9" s="70" t="s">
        <v>301</v>
      </c>
      <c r="H9" s="56"/>
      <c r="I9" s="70" t="s">
        <v>306</v>
      </c>
      <c r="J9" s="56"/>
      <c r="K9" s="70" t="s">
        <v>311</v>
      </c>
      <c r="L9" s="56"/>
    </row>
    <row r="10" spans="2:13" s="2" customFormat="1" ht="45" x14ac:dyDescent="0.25">
      <c r="B10" s="69" t="s">
        <v>269</v>
      </c>
      <c r="C10" s="70" t="s">
        <v>292</v>
      </c>
      <c r="D10" s="56"/>
      <c r="E10" s="70" t="s">
        <v>297</v>
      </c>
      <c r="F10" s="56"/>
      <c r="G10" s="70" t="s">
        <v>302</v>
      </c>
      <c r="H10" s="56"/>
      <c r="I10" s="70" t="s">
        <v>307</v>
      </c>
      <c r="J10" s="56"/>
      <c r="K10" s="70" t="s">
        <v>312</v>
      </c>
      <c r="L10" s="56"/>
    </row>
    <row r="11" spans="2:13" ht="45" x14ac:dyDescent="0.25">
      <c r="B11" s="69" t="s">
        <v>270</v>
      </c>
      <c r="C11" s="71" t="s">
        <v>293</v>
      </c>
      <c r="D11" s="67"/>
      <c r="E11" s="70" t="s">
        <v>298</v>
      </c>
      <c r="F11" s="67"/>
      <c r="G11" s="70" t="s">
        <v>303</v>
      </c>
      <c r="H11" s="67"/>
      <c r="I11" s="70" t="s">
        <v>308</v>
      </c>
      <c r="J11" s="67"/>
      <c r="K11" s="70" t="s">
        <v>313</v>
      </c>
      <c r="L11" s="67"/>
      <c r="M11" s="2"/>
    </row>
    <row r="12" spans="2:13" s="76" customFormat="1" ht="21" customHeight="1" thickBot="1" x14ac:dyDescent="0.25">
      <c r="B12" s="74" t="s">
        <v>262</v>
      </c>
      <c r="C12" s="75"/>
      <c r="D12" s="68">
        <v>300000</v>
      </c>
      <c r="E12" s="75"/>
      <c r="F12" s="68">
        <v>300000</v>
      </c>
      <c r="G12" s="75"/>
      <c r="H12" s="68">
        <v>300000</v>
      </c>
      <c r="I12" s="75"/>
      <c r="J12" s="68">
        <v>300000</v>
      </c>
      <c r="K12" s="75"/>
      <c r="L12" s="68">
        <v>300000</v>
      </c>
    </row>
    <row r="16" spans="2:13" x14ac:dyDescent="0.25">
      <c r="H16" s="2"/>
    </row>
  </sheetData>
  <mergeCells count="7">
    <mergeCell ref="I5:I6"/>
    <mergeCell ref="K5:K6"/>
    <mergeCell ref="B3:D3"/>
    <mergeCell ref="B5:B6"/>
    <mergeCell ref="C5:C6"/>
    <mergeCell ref="E5:E6"/>
    <mergeCell ref="G5:G6"/>
  </mergeCells>
  <pageMargins left="0.7" right="0.7" top="0.75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workbookViewId="0">
      <selection activeCell="G16" sqref="G16"/>
    </sheetView>
  </sheetViews>
  <sheetFormatPr defaultColWidth="9.140625" defaultRowHeight="15" x14ac:dyDescent="0.25"/>
  <cols>
    <col min="1" max="1" width="9.140625" style="77"/>
    <col min="2" max="6" width="18.42578125" style="77" bestFit="1" customWidth="1"/>
    <col min="7" max="7" width="17.42578125" style="77" bestFit="1" customWidth="1"/>
    <col min="8" max="16384" width="9.140625" style="77"/>
  </cols>
  <sheetData>
    <row r="2" spans="2:7" ht="15.75" thickBot="1" x14ac:dyDescent="0.3"/>
    <row r="3" spans="2:7" ht="15.75" thickBot="1" x14ac:dyDescent="0.3">
      <c r="B3" s="79" t="s">
        <v>45</v>
      </c>
      <c r="C3" s="79" t="s">
        <v>225</v>
      </c>
      <c r="D3" s="79" t="s">
        <v>226</v>
      </c>
      <c r="E3" s="79" t="s">
        <v>227</v>
      </c>
      <c r="F3" s="79" t="s">
        <v>228</v>
      </c>
      <c r="G3" s="78" t="s">
        <v>271</v>
      </c>
    </row>
    <row r="4" spans="2:7" x14ac:dyDescent="0.25">
      <c r="B4" s="80">
        <f>'Base Year'!H73</f>
        <v>0</v>
      </c>
      <c r="C4" s="80" t="e">
        <f>#REF!</f>
        <v>#REF!</v>
      </c>
      <c r="D4" s="80" t="e">
        <f>#REF!</f>
        <v>#REF!</v>
      </c>
      <c r="E4" s="80" t="e">
        <f>#REF!</f>
        <v>#REF!</v>
      </c>
      <c r="F4" s="80" t="e">
        <f>#REF!</f>
        <v>#REF!</v>
      </c>
      <c r="G4" s="80" t="e">
        <f>SUM(B4:F4)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Base Year</vt:lpstr>
      <vt:lpstr>OY1</vt:lpstr>
      <vt:lpstr>OY2</vt:lpstr>
      <vt:lpstr>OY3</vt:lpstr>
      <vt:lpstr>OY4</vt:lpstr>
      <vt:lpstr>Cost Reimbursement</vt:lpstr>
      <vt:lpstr>TOTAL</vt:lpstr>
      <vt:lpstr>'Base Year'!Print_Area</vt:lpstr>
      <vt:lpstr>'Cost Reimbursement'!Print_Area</vt:lpstr>
      <vt:lpstr>'OY1'!Print_Area</vt:lpstr>
      <vt:lpstr>'OY2'!Print_Area</vt:lpstr>
      <vt:lpstr>'OY3'!Print_Area</vt:lpstr>
      <vt:lpstr>'OY4'!Print_Area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Helps</cp:lastModifiedBy>
  <cp:lastPrinted>2017-08-14T14:51:30Z</cp:lastPrinted>
  <dcterms:created xsi:type="dcterms:W3CDTF">2017-06-13T14:22:58Z</dcterms:created>
  <dcterms:modified xsi:type="dcterms:W3CDTF">2018-03-16T20:46:28Z</dcterms:modified>
</cp:coreProperties>
</file>