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ramalakshmi.chilamk2\Desktop\DGS FILES\DOMONIQUE_10102018\"/>
    </mc:Choice>
  </mc:AlternateContent>
  <bookViews>
    <workbookView xWindow="0" yWindow="0" windowWidth="28800" windowHeight="15360" tabRatio="851" activeTab="4"/>
  </bookViews>
  <sheets>
    <sheet name="BID SUMMARY" sheetId="23" r:id="rId1"/>
    <sheet name="FRONT LOAD WARD 5-8 (BY)" sheetId="10" r:id="rId2"/>
    <sheet name="FRONT LOAD WARD 5-8 (OY1)" sheetId="19" r:id="rId3"/>
    <sheet name="FRONT LOAD WARD 5-8 (OY2)" sheetId="20" r:id="rId4"/>
    <sheet name="FRONT LOAD WARD 5-8 (OY3)" sheetId="21" r:id="rId5"/>
    <sheet name="SUPPLEMENTAL SERVICES (BY)" sheetId="22" r:id="rId6"/>
  </sheets>
  <definedNames>
    <definedName name="_xlnm.Print_Area" localSheetId="0">'BID SUMMARY'!$A$1:$L$19</definedName>
    <definedName name="_xlnm.Print_Area" localSheetId="1">'FRONT LOAD WARD 5-8 (BY)'!$A$1:$T$150</definedName>
    <definedName name="_xlnm.Print_Area" localSheetId="2">'FRONT LOAD WARD 5-8 (OY1)'!$A$1:$T$150</definedName>
    <definedName name="_xlnm.Print_Area" localSheetId="3">'FRONT LOAD WARD 5-8 (OY2)'!$A$1:$T$150</definedName>
    <definedName name="_xlnm.Print_Area" localSheetId="4">'FRONT LOAD WARD 5-8 (OY3)'!$A$1:$T$150</definedName>
    <definedName name="_xlnm.Print_Area" localSheetId="5">'SUPPLEMENTAL SERVICES (BY)'!$A$1:$T$64</definedName>
    <definedName name="_xlnm.Print_Titles" localSheetId="1">'FRONT LOAD WARD 5-8 (BY)'!$1:$8</definedName>
    <definedName name="_xlnm.Print_Titles" localSheetId="2">'FRONT LOAD WARD 5-8 (OY1)'!$1:$8</definedName>
    <definedName name="_xlnm.Print_Titles" localSheetId="3">'FRONT LOAD WARD 5-8 (OY2)'!$1:$8</definedName>
    <definedName name="_xlnm.Print_Titles" localSheetId="4">'FRONT LOAD WARD 5-8 (OY3)'!$1:$8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0" i="21" l="1"/>
  <c r="Q11" i="21"/>
  <c r="Q12" i="21"/>
  <c r="Q13" i="21"/>
  <c r="Q14" i="21"/>
  <c r="Q15" i="21"/>
  <c r="Q16" i="21"/>
  <c r="Q17" i="21"/>
  <c r="Q18" i="21"/>
  <c r="Q19" i="21"/>
  <c r="Q20" i="21"/>
  <c r="Q21" i="21"/>
  <c r="Q22" i="21"/>
  <c r="Q23" i="21"/>
  <c r="Q24" i="21"/>
  <c r="Q25" i="21"/>
  <c r="Q26" i="21"/>
  <c r="Q27" i="21"/>
  <c r="Q28" i="21"/>
  <c r="Q29" i="21"/>
  <c r="Q30" i="21"/>
  <c r="Q31" i="21"/>
  <c r="Q32" i="21"/>
  <c r="Q33" i="21"/>
  <c r="Q34" i="21"/>
  <c r="Q35" i="21"/>
  <c r="Q36" i="21"/>
  <c r="Q37" i="21"/>
  <c r="Q38" i="21"/>
  <c r="Q39" i="21"/>
  <c r="Q40" i="21"/>
  <c r="Q41" i="21"/>
  <c r="Q42" i="21"/>
  <c r="Q43" i="21"/>
  <c r="Q44" i="21"/>
  <c r="Q45" i="21"/>
  <c r="Q46" i="21"/>
  <c r="Q47" i="21"/>
  <c r="Q48" i="21"/>
  <c r="Q49" i="21"/>
  <c r="Q50" i="21"/>
  <c r="Q51" i="21"/>
  <c r="Q52" i="21"/>
  <c r="Q53" i="21"/>
  <c r="Q54" i="21"/>
  <c r="Q55" i="21"/>
  <c r="Q56" i="21"/>
  <c r="Q57" i="21"/>
  <c r="Q58" i="21"/>
  <c r="Q59" i="21"/>
  <c r="Q60" i="21"/>
  <c r="Q61" i="21"/>
  <c r="Q62" i="21"/>
  <c r="Q63" i="21"/>
  <c r="Q64" i="21"/>
  <c r="Q65" i="21"/>
  <c r="Q66" i="21"/>
  <c r="Q67" i="21"/>
  <c r="Q68" i="21"/>
  <c r="Q69" i="21"/>
  <c r="Q70" i="21"/>
  <c r="Q71" i="21"/>
  <c r="Q72" i="21"/>
  <c r="Q73" i="21"/>
  <c r="Q74" i="21"/>
  <c r="Q75" i="21"/>
  <c r="Q76" i="21"/>
  <c r="Q77" i="21"/>
  <c r="Q78" i="21"/>
  <c r="Q79" i="21"/>
  <c r="Q80" i="21"/>
  <c r="Q81" i="21"/>
  <c r="Q82" i="21"/>
  <c r="Q83" i="21"/>
  <c r="Q84" i="21"/>
  <c r="Q85" i="21"/>
  <c r="Q86" i="21"/>
  <c r="Q87" i="21"/>
  <c r="Q88" i="21"/>
  <c r="Q89" i="21"/>
  <c r="Q90" i="21"/>
  <c r="Q91" i="21"/>
  <c r="Q92" i="21"/>
  <c r="Q93" i="21"/>
  <c r="Q94" i="21"/>
  <c r="Q95" i="21"/>
  <c r="Q96" i="21"/>
  <c r="Q97" i="21"/>
  <c r="Q98" i="21"/>
  <c r="Q99" i="21"/>
  <c r="Q100" i="21"/>
  <c r="Q101" i="21"/>
  <c r="Q102" i="21"/>
  <c r="Q103" i="21"/>
  <c r="Q104" i="21"/>
  <c r="Q105" i="21"/>
  <c r="Q106" i="21"/>
  <c r="Q107" i="21"/>
  <c r="Q108" i="21"/>
  <c r="Q109" i="21"/>
  <c r="Q110" i="21"/>
  <c r="Q111" i="21"/>
  <c r="Q112" i="21"/>
  <c r="Q113" i="21"/>
  <c r="Q114" i="21"/>
  <c r="Q115" i="21"/>
  <c r="Q116" i="21"/>
  <c r="Q117" i="21"/>
  <c r="Q118" i="21"/>
  <c r="Q119" i="21"/>
  <c r="Q120" i="21"/>
  <c r="Q121" i="21"/>
  <c r="Q122" i="21"/>
  <c r="Q123" i="21"/>
  <c r="Q124" i="21"/>
  <c r="Q125" i="21"/>
  <c r="Q126" i="21"/>
  <c r="Q127" i="21"/>
  <c r="Q128" i="21"/>
  <c r="Q129" i="21"/>
  <c r="Q130" i="21"/>
  <c r="Q131" i="21"/>
  <c r="Q132" i="21"/>
  <c r="Q133" i="21"/>
  <c r="Q134" i="21"/>
  <c r="Q135" i="21"/>
  <c r="Q136" i="21"/>
  <c r="Q137" i="21"/>
  <c r="Q138" i="21"/>
  <c r="Q139" i="21"/>
  <c r="Q140" i="21"/>
  <c r="Q141" i="21"/>
  <c r="Q142" i="21"/>
  <c r="Q143" i="21"/>
  <c r="Q144" i="21"/>
  <c r="Q145" i="21"/>
  <c r="Q9" i="21"/>
  <c r="S9" i="20"/>
  <c r="Q10" i="20"/>
  <c r="Q11" i="20"/>
  <c r="Q12" i="20"/>
  <c r="Q13" i="20"/>
  <c r="Q14" i="20"/>
  <c r="Q15" i="20"/>
  <c r="Q16" i="20"/>
  <c r="Q17" i="20"/>
  <c r="Q18" i="20"/>
  <c r="Q19" i="20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9" i="20"/>
  <c r="Q10" i="19"/>
  <c r="Q11" i="19"/>
  <c r="Q12" i="19"/>
  <c r="Q13" i="19"/>
  <c r="Q14" i="19"/>
  <c r="Q15" i="19"/>
  <c r="Q16" i="19"/>
  <c r="Q17" i="19"/>
  <c r="Q18" i="19"/>
  <c r="Q19" i="19"/>
  <c r="Q20" i="19"/>
  <c r="Q21" i="19"/>
  <c r="Q22" i="19"/>
  <c r="Q23" i="19"/>
  <c r="Q24" i="19"/>
  <c r="Q25" i="19"/>
  <c r="Q26" i="19"/>
  <c r="Q27" i="19"/>
  <c r="Q28" i="19"/>
  <c r="Q29" i="19"/>
  <c r="Q30" i="19"/>
  <c r="Q31" i="19"/>
  <c r="Q32" i="19"/>
  <c r="Q33" i="19"/>
  <c r="Q34" i="19"/>
  <c r="Q35" i="19"/>
  <c r="Q36" i="19"/>
  <c r="Q37" i="19"/>
  <c r="Q38" i="19"/>
  <c r="Q39" i="19"/>
  <c r="Q40" i="19"/>
  <c r="Q41" i="19"/>
  <c r="Q42" i="19"/>
  <c r="Q43" i="19"/>
  <c r="Q44" i="19"/>
  <c r="Q45" i="19"/>
  <c r="Q46" i="19"/>
  <c r="Q47" i="19"/>
  <c r="Q48" i="19"/>
  <c r="Q49" i="19"/>
  <c r="Q50" i="19"/>
  <c r="Q51" i="19"/>
  <c r="Q52" i="19"/>
  <c r="Q53" i="19"/>
  <c r="Q54" i="19"/>
  <c r="Q55" i="19"/>
  <c r="Q56" i="19"/>
  <c r="Q57" i="19"/>
  <c r="Q58" i="19"/>
  <c r="Q59" i="19"/>
  <c r="Q60" i="19"/>
  <c r="Q61" i="19"/>
  <c r="Q62" i="19"/>
  <c r="Q63" i="19"/>
  <c r="Q64" i="19"/>
  <c r="Q65" i="19"/>
  <c r="Q66" i="19"/>
  <c r="Q67" i="19"/>
  <c r="Q68" i="19"/>
  <c r="Q69" i="19"/>
  <c r="Q70" i="19"/>
  <c r="Q71" i="19"/>
  <c r="Q72" i="19"/>
  <c r="Q73" i="19"/>
  <c r="Q74" i="19"/>
  <c r="Q75" i="19"/>
  <c r="Q76" i="19"/>
  <c r="Q77" i="19"/>
  <c r="Q78" i="19"/>
  <c r="Q79" i="19"/>
  <c r="Q80" i="19"/>
  <c r="Q81" i="19"/>
  <c r="Q82" i="19"/>
  <c r="Q83" i="19"/>
  <c r="Q84" i="19"/>
  <c r="Q85" i="19"/>
  <c r="Q86" i="19"/>
  <c r="Q87" i="19"/>
  <c r="Q88" i="19"/>
  <c r="Q89" i="19"/>
  <c r="Q90" i="19"/>
  <c r="Q91" i="19"/>
  <c r="Q92" i="19"/>
  <c r="Q93" i="19"/>
  <c r="Q94" i="19"/>
  <c r="Q95" i="19"/>
  <c r="Q96" i="19"/>
  <c r="Q97" i="19"/>
  <c r="Q98" i="19"/>
  <c r="Q99" i="19"/>
  <c r="Q100" i="19"/>
  <c r="Q101" i="19"/>
  <c r="Q102" i="19"/>
  <c r="Q103" i="19"/>
  <c r="Q104" i="19"/>
  <c r="Q105" i="19"/>
  <c r="Q106" i="19"/>
  <c r="Q107" i="19"/>
  <c r="Q108" i="19"/>
  <c r="Q109" i="19"/>
  <c r="Q110" i="19"/>
  <c r="Q111" i="19"/>
  <c r="Q112" i="19"/>
  <c r="Q113" i="19"/>
  <c r="Q114" i="19"/>
  <c r="Q115" i="19"/>
  <c r="Q116" i="19"/>
  <c r="Q117" i="19"/>
  <c r="Q118" i="19"/>
  <c r="Q119" i="19"/>
  <c r="Q120" i="19"/>
  <c r="Q121" i="19"/>
  <c r="Q122" i="19"/>
  <c r="Q123" i="19"/>
  <c r="Q124" i="19"/>
  <c r="Q125" i="19"/>
  <c r="Q126" i="19"/>
  <c r="Q127" i="19"/>
  <c r="Q128" i="19"/>
  <c r="Q129" i="19"/>
  <c r="Q130" i="19"/>
  <c r="Q131" i="19"/>
  <c r="Q132" i="19"/>
  <c r="Q133" i="19"/>
  <c r="Q134" i="19"/>
  <c r="Q135" i="19"/>
  <c r="Q136" i="19"/>
  <c r="Q137" i="19"/>
  <c r="Q138" i="19"/>
  <c r="Q139" i="19"/>
  <c r="Q140" i="19"/>
  <c r="Q141" i="19"/>
  <c r="Q142" i="19"/>
  <c r="Q143" i="19"/>
  <c r="Q144" i="19"/>
  <c r="Q145" i="19"/>
  <c r="Q9" i="19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9" i="10"/>
  <c r="D31" i="22"/>
  <c r="D47" i="22"/>
  <c r="C14" i="23"/>
  <c r="E31" i="22"/>
  <c r="E47" i="22"/>
  <c r="E14" i="23"/>
  <c r="F31" i="22"/>
  <c r="F47" i="22"/>
  <c r="G14" i="23"/>
  <c r="G31" i="22"/>
  <c r="G47" i="22"/>
  <c r="I14" i="23"/>
  <c r="K14" i="23"/>
  <c r="H37" i="22"/>
  <c r="H38" i="22"/>
  <c r="H39" i="22"/>
  <c r="H40" i="22"/>
  <c r="H41" i="22"/>
  <c r="H42" i="22"/>
  <c r="H43" i="22"/>
  <c r="H44" i="22"/>
  <c r="H45" i="22"/>
  <c r="H46" i="22"/>
  <c r="H47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51" i="22"/>
  <c r="M14" i="23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2" i="21"/>
  <c r="S143" i="21"/>
  <c r="S144" i="21"/>
  <c r="S145" i="21"/>
  <c r="S9" i="21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45" i="20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45" i="19"/>
  <c r="S9" i="19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9" i="10"/>
  <c r="S148" i="10"/>
  <c r="C12" i="23"/>
  <c r="S148" i="19"/>
  <c r="E12" i="23"/>
  <c r="S148" i="20"/>
  <c r="G12" i="23"/>
  <c r="S148" i="21"/>
  <c r="I12" i="23"/>
  <c r="K12" i="23"/>
  <c r="M12" i="23"/>
  <c r="K15" i="23"/>
  <c r="I15" i="23"/>
  <c r="G15" i="23"/>
  <c r="E15" i="23"/>
  <c r="C15" i="23"/>
  <c r="H48" i="22"/>
  <c r="H32" i="22"/>
</calcChain>
</file>

<file path=xl/sharedStrings.xml><?xml version="1.0" encoding="utf-8"?>
<sst xmlns="http://schemas.openxmlformats.org/spreadsheetml/2006/main" count="5246" uniqueCount="952">
  <si>
    <t>CLIN</t>
  </si>
  <si>
    <t>WARD</t>
  </si>
  <si>
    <t>0040</t>
  </si>
  <si>
    <t>DGS</t>
  </si>
  <si>
    <t>DPR</t>
  </si>
  <si>
    <t>NW</t>
  </si>
  <si>
    <t>8 yd</t>
  </si>
  <si>
    <t>M/TH</t>
  </si>
  <si>
    <t>0032</t>
  </si>
  <si>
    <t>DHS</t>
  </si>
  <si>
    <t>DGS-37th Street - Emergency Housing - Family Shelter</t>
  </si>
  <si>
    <t>342 37th Street, SE</t>
  </si>
  <si>
    <t>SE</t>
  </si>
  <si>
    <t>0035</t>
  </si>
  <si>
    <t>DOES</t>
  </si>
  <si>
    <t>DOES One Stop Center</t>
  </si>
  <si>
    <t>2311 MLK AVE, SE</t>
  </si>
  <si>
    <t>T/F</t>
  </si>
  <si>
    <t>0077</t>
  </si>
  <si>
    <t>Fort Greble Recreation Center</t>
  </si>
  <si>
    <t>290 Elmira Street, SW</t>
  </si>
  <si>
    <t>SW</t>
  </si>
  <si>
    <t>0078</t>
  </si>
  <si>
    <t xml:space="preserve">Fort Lincoln Recreation Center (Theodore Hagan Cultural Center)  </t>
  </si>
  <si>
    <t>3100 Ft Lincoln Dr</t>
  </si>
  <si>
    <t>NE</t>
  </si>
  <si>
    <t>0083</t>
  </si>
  <si>
    <t>0088</t>
  </si>
  <si>
    <t>0103</t>
  </si>
  <si>
    <t>0008</t>
  </si>
  <si>
    <t>MPD</t>
  </si>
  <si>
    <t>7th District Station</t>
  </si>
  <si>
    <t>2455 Alabama Avenue, SE</t>
  </si>
  <si>
    <t>0015</t>
  </si>
  <si>
    <t>Bald Eagle Recreation Center</t>
  </si>
  <si>
    <t>100 Joliet Street, SW</t>
  </si>
  <si>
    <t>0017</t>
  </si>
  <si>
    <t>0013</t>
  </si>
  <si>
    <t>Benning Park Community Center</t>
  </si>
  <si>
    <t>53rd &amp; Fitsh Street, SE</t>
  </si>
  <si>
    <t>0022</t>
  </si>
  <si>
    <t>100 Stoddert Place, SE</t>
  </si>
  <si>
    <t>Blair Shelter</t>
  </si>
  <si>
    <t>633 6th Street, NE</t>
  </si>
  <si>
    <t>0016</t>
  </si>
  <si>
    <t>Brentwood Recreation Center</t>
  </si>
  <si>
    <t>2311 14th Street, NE</t>
  </si>
  <si>
    <t>DDOT</t>
  </si>
  <si>
    <t>Congress Heights Recreation Center</t>
  </si>
  <si>
    <t>100 Randle Place, SE</t>
  </si>
  <si>
    <t>0021</t>
  </si>
  <si>
    <t>OA</t>
  </si>
  <si>
    <t>Congress Heights Senior Wellness Center</t>
  </si>
  <si>
    <t>3531 MLK Avenue, SE</t>
  </si>
  <si>
    <t>0024</t>
  </si>
  <si>
    <t>1735 15th Street, NE</t>
  </si>
  <si>
    <t>0047</t>
  </si>
  <si>
    <t>0026</t>
  </si>
  <si>
    <t>0049</t>
  </si>
  <si>
    <t>DDOT - 7 trailers</t>
  </si>
  <si>
    <t>1403 W Street, NE</t>
  </si>
  <si>
    <t>0030</t>
  </si>
  <si>
    <t>2860 South Capitol Street, SE</t>
  </si>
  <si>
    <t>0059</t>
  </si>
  <si>
    <t>0033</t>
  </si>
  <si>
    <t>DGS-Naylor Road - Family Shelter</t>
  </si>
  <si>
    <t>2601-2603 Naylor Road, SE</t>
  </si>
  <si>
    <t>0034</t>
  </si>
  <si>
    <t>0036</t>
  </si>
  <si>
    <t>Douglas Community Center</t>
  </si>
  <si>
    <t>2100 Stanton Terrace, SE</t>
  </si>
  <si>
    <t>0037</t>
  </si>
  <si>
    <t>Edgewood Recreation Center</t>
  </si>
  <si>
    <t>301 Franklin Street, NE</t>
  </si>
  <si>
    <t>0038</t>
  </si>
  <si>
    <t>0055</t>
  </si>
  <si>
    <t>FEMS</t>
  </si>
  <si>
    <t>0072</t>
  </si>
  <si>
    <t>Ferebee Hope Recreation Center</t>
  </si>
  <si>
    <t>3999 8th Street, SE</t>
  </si>
  <si>
    <t>0076</t>
  </si>
  <si>
    <t>Fort Davis Recreation</t>
  </si>
  <si>
    <t>1400 41st  Street</t>
  </si>
  <si>
    <t>0080</t>
  </si>
  <si>
    <t>0081</t>
  </si>
  <si>
    <t>0084</t>
  </si>
  <si>
    <t>0087</t>
  </si>
  <si>
    <t>Hillcrest Recreation Center</t>
  </si>
  <si>
    <t>3100 Denver Street, SE</t>
  </si>
  <si>
    <t>6 yd</t>
  </si>
  <si>
    <t>1299 Neal Street, NE</t>
  </si>
  <si>
    <t>0095</t>
  </si>
  <si>
    <t>0097</t>
  </si>
  <si>
    <t>Kennedy Recreation Center</t>
  </si>
  <si>
    <t>1401 7th Street, NW</t>
  </si>
  <si>
    <t>King Greenleaf Recreation Center</t>
  </si>
  <si>
    <t>201 N Street, SW</t>
  </si>
  <si>
    <t>Langdon Park Community Ctr</t>
  </si>
  <si>
    <t>2901 20th Street, NE</t>
  </si>
  <si>
    <t>0001</t>
  </si>
  <si>
    <t>0002</t>
  </si>
  <si>
    <t>1st District Substation</t>
  </si>
  <si>
    <t>500 E Street, SE</t>
  </si>
  <si>
    <t>0003</t>
  </si>
  <si>
    <t>0004</t>
  </si>
  <si>
    <t>0005</t>
  </si>
  <si>
    <t>0006</t>
  </si>
  <si>
    <t>0007</t>
  </si>
  <si>
    <t>6th District Substation</t>
  </si>
  <si>
    <t>2701 Pennsylvania Avenue, SE</t>
  </si>
  <si>
    <t>801 East - Shelter</t>
  </si>
  <si>
    <t>2700 MLK Street, SE</t>
  </si>
  <si>
    <t>DCPS</t>
  </si>
  <si>
    <t>Adams Place - DCPS</t>
  </si>
  <si>
    <t>2210 Adams Place, NE</t>
  </si>
  <si>
    <t>0009</t>
  </si>
  <si>
    <t>Adams Place - DGS</t>
  </si>
  <si>
    <t>0010</t>
  </si>
  <si>
    <t>Aiton Elementary School</t>
  </si>
  <si>
    <t>533 48th Place, NE</t>
  </si>
  <si>
    <t>0011</t>
  </si>
  <si>
    <t>Amidon-Bowen Elementary School</t>
  </si>
  <si>
    <t>401 I Street, SW</t>
  </si>
  <si>
    <t>0012</t>
  </si>
  <si>
    <t>Anacostia High School</t>
  </si>
  <si>
    <t>1601 16th Street, SE</t>
  </si>
  <si>
    <t>Anacostia Recreation Center</t>
  </si>
  <si>
    <t>1800 Anacostia Drive, SE</t>
  </si>
  <si>
    <t>0014</t>
  </si>
  <si>
    <t>Arboretum Recreation Center</t>
  </si>
  <si>
    <t>2412 Rand Place, NE</t>
  </si>
  <si>
    <t>0018</t>
  </si>
  <si>
    <t>0019</t>
  </si>
  <si>
    <t>Beers Elementary School</t>
  </si>
  <si>
    <t>3600 Alabama Avenue, SE</t>
  </si>
  <si>
    <t>0020</t>
  </si>
  <si>
    <t xml:space="preserve">Benning Stoddert Community Center </t>
  </si>
  <si>
    <t>0023</t>
  </si>
  <si>
    <t>Brent Elementary School</t>
  </si>
  <si>
    <t>301 North Carolina Avenue, SE</t>
  </si>
  <si>
    <t>0025</t>
  </si>
  <si>
    <t>0027</t>
  </si>
  <si>
    <t xml:space="preserve">Brookland EC </t>
  </si>
  <si>
    <t>1150 Michigan Avenue, NE</t>
  </si>
  <si>
    <t>0028</t>
  </si>
  <si>
    <t>Browne Education Campus</t>
  </si>
  <si>
    <t>850 26th Street, NE</t>
  </si>
  <si>
    <t>0029</t>
  </si>
  <si>
    <t>Bunker Hill Elementary School</t>
  </si>
  <si>
    <t>1401 Michigan Avenue, NE</t>
  </si>
  <si>
    <t>0031</t>
  </si>
  <si>
    <t>Burroughs Elementary School</t>
  </si>
  <si>
    <t>1820 Monroe Street, NE</t>
  </si>
  <si>
    <t>Burrville Elementary School</t>
  </si>
  <si>
    <t>801 Division Avenue, NE</t>
  </si>
  <si>
    <t>C.H.O.I.C.E. Academy Middle/High School @ Emery</t>
  </si>
  <si>
    <t>1722 1st Street NW</t>
  </si>
  <si>
    <t>C.W. Harris Elementary School</t>
  </si>
  <si>
    <t>301 53rd Street, SE</t>
  </si>
  <si>
    <t xml:space="preserve">Capitol Hill Montessori @ Logan </t>
  </si>
  <si>
    <t>215 G Street NE</t>
  </si>
  <si>
    <t>CCNV Shelter</t>
  </si>
  <si>
    <t>425 2nd Street NW</t>
  </si>
  <si>
    <t>N/A</t>
  </si>
  <si>
    <t>0039</t>
  </si>
  <si>
    <t>0041</t>
  </si>
  <si>
    <t>0042</t>
  </si>
  <si>
    <t>0043</t>
  </si>
  <si>
    <t>0044</t>
  </si>
  <si>
    <t>DOH</t>
  </si>
  <si>
    <t>DC Animal Shelter</t>
  </si>
  <si>
    <t>1201 New York Ave, NE</t>
  </si>
  <si>
    <t>0045</t>
  </si>
  <si>
    <t>DNG</t>
  </si>
  <si>
    <t>DC National Guard Academy - Laurel MD</t>
  </si>
  <si>
    <t>3201 Oak Hill Drive Laurel MD</t>
  </si>
  <si>
    <t>n/a</t>
  </si>
  <si>
    <t>0046</t>
  </si>
  <si>
    <t>0048</t>
  </si>
  <si>
    <t>0050</t>
  </si>
  <si>
    <t>DDOT - TSA Sign</t>
  </si>
  <si>
    <t>1338 G Street, NE</t>
  </si>
  <si>
    <t>0051</t>
  </si>
  <si>
    <t xml:space="preserve">DDOT Circulator - Pumping station </t>
  </si>
  <si>
    <t>0052</t>
  </si>
  <si>
    <t>0053</t>
  </si>
  <si>
    <t>0054</t>
  </si>
  <si>
    <t>Deanwood Recreation Center</t>
  </si>
  <si>
    <t>1350 49th Street, NE</t>
  </si>
  <si>
    <t>0056</t>
  </si>
  <si>
    <t>DGS - V Street</t>
  </si>
  <si>
    <t>1701-1711 V Street SE</t>
  </si>
  <si>
    <t>0057</t>
  </si>
  <si>
    <t xml:space="preserve">DGS DCGH (Servicing  Bldgs #6, #7, #8, #12,&amp; #13) </t>
  </si>
  <si>
    <t>1900 Mass. Ave, SE (accessible via Independence Ave)</t>
  </si>
  <si>
    <t>0058</t>
  </si>
  <si>
    <t>DGS DCGH Core Building (Servicing Blgs 1-4)</t>
  </si>
  <si>
    <t>0060</t>
  </si>
  <si>
    <t>0061</t>
  </si>
  <si>
    <t>0062</t>
  </si>
  <si>
    <t>DHS Warehouse</t>
  </si>
  <si>
    <t>4 DC Village Lane SW</t>
  </si>
  <si>
    <t>0063</t>
  </si>
  <si>
    <t>0064</t>
  </si>
  <si>
    <t>0066</t>
  </si>
  <si>
    <t>0067</t>
  </si>
  <si>
    <t xml:space="preserve">DOH Chest Clinic DCGH  (Servicing Bldgs #15) </t>
  </si>
  <si>
    <t>0068</t>
  </si>
  <si>
    <t>DOH Lab</t>
  </si>
  <si>
    <t>7 DC Village Lane SW</t>
  </si>
  <si>
    <t>0069</t>
  </si>
  <si>
    <t>0070</t>
  </si>
  <si>
    <t>0071</t>
  </si>
  <si>
    <t>DPW</t>
  </si>
  <si>
    <t>1827-33 West Virginia Avenue, NE</t>
  </si>
  <si>
    <t>0073</t>
  </si>
  <si>
    <t>DPW - SWAMA Trailer</t>
  </si>
  <si>
    <t>1725 Fenwick St NE</t>
  </si>
  <si>
    <t>0074</t>
  </si>
  <si>
    <t>0075</t>
  </si>
  <si>
    <t>DPW Parking Enforcement</t>
  </si>
  <si>
    <t>1725 15th Street, NE</t>
  </si>
  <si>
    <t>DPW South Inspection</t>
  </si>
  <si>
    <t>1001 Half Street, SW</t>
  </si>
  <si>
    <t>DPW\Admin Offices</t>
  </si>
  <si>
    <t>2750 South Capitol Street, SE</t>
  </si>
  <si>
    <t>Drew Elementary School</t>
  </si>
  <si>
    <t>5600 Eads Street, NE</t>
  </si>
  <si>
    <t>0079</t>
  </si>
  <si>
    <t>DYRS</t>
  </si>
  <si>
    <t>DYRS Youth Service Center (Correctional Detention Facility)</t>
  </si>
  <si>
    <t>1000 Mt. Olivet Road NE</t>
  </si>
  <si>
    <t>Eastern High School</t>
  </si>
  <si>
    <t>1700 East Capitol Street, NE</t>
  </si>
  <si>
    <t>0082</t>
  </si>
  <si>
    <t>Eliot-Hine Middle School</t>
  </si>
  <si>
    <t>1830 Constitution Avenue, NE</t>
  </si>
  <si>
    <t>0085</t>
  </si>
  <si>
    <t>Emery Shelter</t>
  </si>
  <si>
    <t>1725 Lincoln Road, NE</t>
  </si>
  <si>
    <t>0101</t>
  </si>
  <si>
    <t>0118</t>
  </si>
  <si>
    <t>0119</t>
  </si>
  <si>
    <t>0123</t>
  </si>
  <si>
    <t>FIRE/EMS Training Academy</t>
  </si>
  <si>
    <t>4600 Shepherd Pkwy SW</t>
  </si>
  <si>
    <t>0124</t>
  </si>
  <si>
    <t>Food Distribution Warehouse (Lease)</t>
  </si>
  <si>
    <t>3330 V Street,NE</t>
  </si>
  <si>
    <t>0125</t>
  </si>
  <si>
    <t>0126</t>
  </si>
  <si>
    <t>0127</t>
  </si>
  <si>
    <t>Fort Stanton Recreation Center</t>
  </si>
  <si>
    <t>1812 Erie Street, SE</t>
  </si>
  <si>
    <t>0128</t>
  </si>
  <si>
    <t>0129</t>
  </si>
  <si>
    <t>Francis-Stevens Education Campus</t>
  </si>
  <si>
    <t>2425 N Street NW</t>
  </si>
  <si>
    <t>0130</t>
  </si>
  <si>
    <t>0131</t>
  </si>
  <si>
    <t>Garfield Elementary School</t>
  </si>
  <si>
    <t>2435 Alabama Avenue, SE</t>
  </si>
  <si>
    <t>0132</t>
  </si>
  <si>
    <t>0133</t>
  </si>
  <si>
    <t>Girard Street Shelter</t>
  </si>
  <si>
    <t>1413 Girard Street NW</t>
  </si>
  <si>
    <t>0134</t>
  </si>
  <si>
    <t>0135</t>
  </si>
  <si>
    <t>0136</t>
  </si>
  <si>
    <t>H.D. Woodson High School</t>
  </si>
  <si>
    <t>540 55th Street, NE</t>
  </si>
  <si>
    <t>Harry Thomas</t>
  </si>
  <si>
    <t>1743 Lincoln Road, NE</t>
  </si>
  <si>
    <t>0089</t>
  </si>
  <si>
    <t>Hart Middle School</t>
  </si>
  <si>
    <t>601 Mississippi Avenue, SE</t>
  </si>
  <si>
    <t>Hendley Elementary School</t>
  </si>
  <si>
    <t>425 Chesapeake Street, SE</t>
  </si>
  <si>
    <t>0090</t>
  </si>
  <si>
    <t>Houston Elementary School</t>
  </si>
  <si>
    <t>1100 50th Place, NE</t>
  </si>
  <si>
    <t>Impoundment -DPW</t>
  </si>
  <si>
    <t>5001 Shepherd Pkwy, SW</t>
  </si>
  <si>
    <t>0091</t>
  </si>
  <si>
    <t>J.O. Wilson Elementary School</t>
  </si>
  <si>
    <t>660 K Street, NE</t>
  </si>
  <si>
    <t>Jefferson Middle School Academy (VIP after contructions)</t>
  </si>
  <si>
    <t xml:space="preserve">801 7th Street, SW ( until end of constructio) </t>
  </si>
  <si>
    <t>0092</t>
  </si>
  <si>
    <t>Johnson Middle School</t>
  </si>
  <si>
    <t>1400 Bruce Place, SE</t>
  </si>
  <si>
    <t>0093</t>
  </si>
  <si>
    <t>0094</t>
  </si>
  <si>
    <t>Kelly Miller Middle School</t>
  </si>
  <si>
    <t>301 49th Street, NE</t>
  </si>
  <si>
    <t>0096</t>
  </si>
  <si>
    <t>Ketcham Elementary School</t>
  </si>
  <si>
    <t>1919 15th Street, SE</t>
  </si>
  <si>
    <t>Kimball Elementary School @ Davis</t>
  </si>
  <si>
    <t>4430 H Street, SE</t>
  </si>
  <si>
    <t>King Elementary School</t>
  </si>
  <si>
    <t>3200 6th Street, SE</t>
  </si>
  <si>
    <t>0098</t>
  </si>
  <si>
    <t>Kramer Annex</t>
  </si>
  <si>
    <t>1700 Q Street, SE</t>
  </si>
  <si>
    <t>Kramer Middle School</t>
  </si>
  <si>
    <t>0099</t>
  </si>
  <si>
    <t>0100</t>
  </si>
  <si>
    <t>Langdon Elementary School</t>
  </si>
  <si>
    <t>1900 Evarts Street, NE</t>
  </si>
  <si>
    <t>0102</t>
  </si>
  <si>
    <t>Langley Elementary School</t>
  </si>
  <si>
    <t>101 T Street NE</t>
  </si>
  <si>
    <t>Lawrence E. Boone Elementary (formerly Orr ES)</t>
  </si>
  <si>
    <t>2200 Minnesota Avenue, SE</t>
  </si>
  <si>
    <t>Leckie Education Campus</t>
  </si>
  <si>
    <t>4201 M.L. King Avenue, SW</t>
  </si>
  <si>
    <t>Ludlow-Taylor Elementary School</t>
  </si>
  <si>
    <t>659 G Street, NE</t>
  </si>
  <si>
    <t>Luke C. Moore High School</t>
  </si>
  <si>
    <t>1001 Monroe Street, NE</t>
  </si>
  <si>
    <t>MacFarland Middle School</t>
  </si>
  <si>
    <t>4400 Iowa Avenue, NW</t>
  </si>
  <si>
    <t>0104</t>
  </si>
  <si>
    <t>Malcolm X Elementary School @ Green</t>
  </si>
  <si>
    <t>1500 Missisippi Avenue, SE</t>
  </si>
  <si>
    <t>Malcolm X ES (old school premises)</t>
  </si>
  <si>
    <t>1351 Alabama Avenue SE</t>
  </si>
  <si>
    <t>0105</t>
  </si>
  <si>
    <t>Marvin Gaye Park</t>
  </si>
  <si>
    <t>5200 Foote Street, NE</t>
  </si>
  <si>
    <t>Marvin Gaye Recreation Center</t>
  </si>
  <si>
    <t xml:space="preserve">6201 Banks Place, NE </t>
  </si>
  <si>
    <t>Maury Elementary School</t>
  </si>
  <si>
    <t>1250 Constitution Avenue, NE</t>
  </si>
  <si>
    <t>McKinley Technology High School</t>
  </si>
  <si>
    <t>151 T Street, NE</t>
  </si>
  <si>
    <t>Miner Elementary School</t>
  </si>
  <si>
    <t>601 15th Street, NE</t>
  </si>
  <si>
    <t>0108</t>
  </si>
  <si>
    <t>Moten Elementary School</t>
  </si>
  <si>
    <t>1565 Morris Road, SE</t>
  </si>
  <si>
    <t>0111</t>
  </si>
  <si>
    <t>EOM DC Office of Neighborhood Safety and Engagement (old 6D)</t>
  </si>
  <si>
    <t>100 42nd Street, NE</t>
  </si>
  <si>
    <t>0115</t>
  </si>
  <si>
    <t>Nalle Elementary School</t>
  </si>
  <si>
    <t>219 50th Street, SE</t>
  </si>
  <si>
    <t>New Beginnigs Youth Detention Facility - Laurel MD</t>
  </si>
  <si>
    <t>8400 River Road Maryland</t>
  </si>
  <si>
    <t>Noyes Education Campus</t>
  </si>
  <si>
    <t>2725 10th Street, NE</t>
  </si>
  <si>
    <t>Patterson Elementary School</t>
  </si>
  <si>
    <t>4399 South Capitol Terr. SW</t>
  </si>
  <si>
    <t>Payne Elementary School</t>
  </si>
  <si>
    <t>1445 C Street, SE</t>
  </si>
  <si>
    <t>Phelps A.C.E. High School</t>
  </si>
  <si>
    <t>704 26th St NE</t>
  </si>
  <si>
    <t>Plummer Elementary School</t>
  </si>
  <si>
    <t>4601 Texas Avenue, SE</t>
  </si>
  <si>
    <t>Randle Highlands ES</t>
  </si>
  <si>
    <t>1650 30th Street, SE</t>
  </si>
  <si>
    <t>River Terrace Elementary School</t>
  </si>
  <si>
    <t>420 34th Street, NE</t>
  </si>
  <si>
    <t>Savoy Elementary School</t>
  </si>
  <si>
    <t>2400 Shannon Place, SE</t>
  </si>
  <si>
    <t>School Within a School (Prospect Learning Center) @ Goding</t>
  </si>
  <si>
    <t>920 F Street, NE</t>
  </si>
  <si>
    <t>Seaton Elementary School</t>
  </si>
  <si>
    <t>1503 10th Street NW</t>
  </si>
  <si>
    <t>Simon Elementary School</t>
  </si>
  <si>
    <t>401 Mississippi Avenue, SE</t>
  </si>
  <si>
    <t>Smothers Elementary School</t>
  </si>
  <si>
    <t>4400 Brooks Street, NE</t>
  </si>
  <si>
    <t>Sousa Middle School</t>
  </si>
  <si>
    <t>3650 Ely Place, SE</t>
  </si>
  <si>
    <t>Southeast Tennis &amp; Learning</t>
  </si>
  <si>
    <t>701 Mississippi Ave, SE</t>
  </si>
  <si>
    <t>Stanton Elementary School</t>
  </si>
  <si>
    <t>2701 Naylor Road, SE</t>
  </si>
  <si>
    <t>Stuart-Hobson (Capitol Hill Cluster)</t>
  </si>
  <si>
    <t>410 E St NE</t>
  </si>
  <si>
    <t>Thomas Elementary School</t>
  </si>
  <si>
    <t>650 Anacostia Ave NE</t>
  </si>
  <si>
    <t>Trinidad Recreation Center</t>
  </si>
  <si>
    <t>1380 Childress St, NE</t>
  </si>
  <si>
    <t>Turner ES (Frederick Douglas)</t>
  </si>
  <si>
    <t>3264 Stanton Road, SE</t>
  </si>
  <si>
    <t>Tyler Elementary School</t>
  </si>
  <si>
    <t>1001 G Street, SE</t>
  </si>
  <si>
    <t>Van Ness ES</t>
  </si>
  <si>
    <t>1150 5th Street SE</t>
  </si>
  <si>
    <t>Walker-Jones Education Campus</t>
  </si>
  <si>
    <t>1125 New Jersey Avenue, NW</t>
  </si>
  <si>
    <t>F</t>
  </si>
  <si>
    <t>Warehouse (FIRE/EMS &amp; Rescue)</t>
  </si>
  <si>
    <t>3170 V Street, NE</t>
  </si>
  <si>
    <t>Watkins Elementary School (Capitol Hill Cluster)</t>
  </si>
  <si>
    <t>420 12th St SE</t>
  </si>
  <si>
    <t>Wheatley Education Campus (Wheatley/Webb)</t>
  </si>
  <si>
    <t>Wilkinson Elementary</t>
  </si>
  <si>
    <t>2330 Pomeroy Road SE</t>
  </si>
  <si>
    <t>Women Shelter Blgd #  27</t>
  </si>
  <si>
    <t>DPR Warehouse (new site)</t>
  </si>
  <si>
    <t>2424 Evarts St, NE</t>
  </si>
  <si>
    <t>0065</t>
  </si>
  <si>
    <t>0086</t>
  </si>
  <si>
    <t>0106</t>
  </si>
  <si>
    <t>0107</t>
  </si>
  <si>
    <t>0109</t>
  </si>
  <si>
    <t>0110</t>
  </si>
  <si>
    <t>0112</t>
  </si>
  <si>
    <t>0113</t>
  </si>
  <si>
    <t>0114</t>
  </si>
  <si>
    <t>0116</t>
  </si>
  <si>
    <t>0117</t>
  </si>
  <si>
    <t>0120</t>
  </si>
  <si>
    <t>0121</t>
  </si>
  <si>
    <t>0122</t>
  </si>
  <si>
    <t>8 cu yd</t>
  </si>
  <si>
    <t>LOCATION</t>
  </si>
  <si>
    <t>SINGLE STREAM RECYCLING (PAPER/CARDBOARD/MIXED BOTTLES &amp; CANS, ET AL)</t>
  </si>
  <si>
    <t>Laurel, MD</t>
  </si>
  <si>
    <t>ROLL OFF SVC</t>
  </si>
  <si>
    <t>Washington, DC</t>
  </si>
  <si>
    <t>PRICE
PER PULL</t>
  </si>
  <si>
    <t>TWO (2) YEAR BASE PERIOD</t>
  </si>
  <si>
    <t>FIRM-FIXED FULLY LOADED PER PULL RATE SHEET</t>
  </si>
  <si>
    <t>OPTION YEAR ONE (OY1)</t>
  </si>
  <si>
    <t>OY1</t>
  </si>
  <si>
    <t>OY2</t>
  </si>
  <si>
    <t>OY3</t>
  </si>
  <si>
    <t>TWO (2) YEAR BASE PERIOD &amp; THREE (3) OPTION YEARS</t>
  </si>
  <si>
    <t>GOVERNMENT OF THE DISTRICT OF COLUMBIA
DEPARTMENT OF GENERAL SERVICES</t>
  </si>
  <si>
    <t>DGS BLGD CODE</t>
  </si>
  <si>
    <t>AGENCY</t>
  </si>
  <si>
    <t>SECONDARY AGENCY</t>
  </si>
  <si>
    <t>LOCATIONS/PROPERTY</t>
  </si>
  <si>
    <t>ADDRESS</t>
  </si>
  <si>
    <t>QUADRANT</t>
  </si>
  <si>
    <t>CITY</t>
  </si>
  <si>
    <t>ZIP CODE</t>
  </si>
  <si>
    <t xml:space="preserve">RECYCLING- CU YD SVC </t>
  </si>
  <si>
    <t>NUMBER OF CONTAINERS</t>
  </si>
  <si>
    <t>WEEKLY SCHEDULE</t>
  </si>
  <si>
    <t>NUMBER # WEEKLY PULLS</t>
  </si>
  <si>
    <t xml:space="preserve">ESTIMATED # ANNUAL </t>
  </si>
  <si>
    <t>COST RECYCLING- CU YD SVC PER/YEAR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</si>
  <si>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</si>
  <si>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</si>
  <si>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</si>
  <si>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</si>
  <si>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</si>
  <si>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</si>
  <si>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</si>
  <si>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</si>
  <si>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</si>
  <si>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</si>
  <si>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</si>
  <si>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</si>
  <si>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</si>
  <si>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</si>
  <si>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</si>
  <si>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</si>
  <si>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</si>
  <si>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</si>
  <si>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</si>
  <si>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</si>
  <si>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</si>
  <si>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</si>
  <si>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</si>
  <si>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</si>
  <si>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</si>
  <si>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</si>
  <si>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</si>
  <si>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</si>
  <si>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</si>
  <si>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</si>
  <si>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</si>
  <si>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</si>
  <si>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</si>
  <si>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</si>
  <si>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</si>
  <si>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</si>
  <si>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</si>
  <si>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</si>
  <si>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</si>
  <si>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</si>
  <si>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</si>
  <si>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</si>
  <si>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</si>
  <si>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</si>
  <si>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</si>
  <si>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</si>
  <si>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</si>
  <si>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</si>
  <si>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</si>
  <si>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</si>
  <si>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</si>
  <si>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</si>
  <si>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</si>
  <si>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</si>
  <si>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</si>
  <si>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</si>
  <si>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</si>
  <si>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</si>
  <si>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</si>
  <si>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</si>
  <si>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</si>
  <si>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</si>
  <si>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</si>
  <si>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</si>
  <si>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</si>
  <si>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</si>
  <si>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</si>
  <si>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</si>
  <si>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</si>
  <si>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</si>
  <si>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</si>
  <si>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</si>
  <si>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</si>
  <si>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</si>
  <si>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</si>
  <si>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</si>
  <si>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</si>
  <si>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</si>
  <si>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</si>
  <si>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</si>
  <si>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</si>
  <si>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</si>
  <si>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</si>
  <si>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</si>
  <si>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</si>
  <si>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</si>
  <si>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</si>
  <si>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</si>
  <si>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</si>
  <si>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</si>
  <si>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</si>
  <si>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</si>
  <si>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</si>
  <si>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</si>
  <si>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</si>
  <si>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</si>
  <si>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</si>
  <si>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</si>
  <si>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</si>
  <si>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</si>
  <si>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</si>
  <si>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</si>
  <si>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</si>
  <si>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</si>
  <si>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</si>
  <si>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</si>
  <si>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</si>
  <si>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</si>
  <si>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</si>
  <si>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</si>
  <si>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</si>
  <si>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</si>
  <si>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</si>
  <si>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</si>
  <si>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</si>
  <si>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</si>
  <si>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</si>
  <si>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</si>
  <si>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</si>
  <si>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</si>
  <si>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</si>
  <si>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</si>
  <si>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</si>
  <si>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</si>
  <si>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</si>
  <si>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</si>
  <si>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</si>
  <si>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</si>
  <si>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</si>
  <si>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</si>
  <si>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</si>
  <si>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</si>
  <si>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</si>
  <si>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</si>
  <si>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</si>
  <si>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</si>
  <si>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</si>
  <si>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</si>
  <si>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</si>
  <si>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</si>
  <si>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</si>
  <si>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</si>
  <si>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</si>
  <si>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</si>
  <si>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</si>
  <si>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</si>
  <si>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</si>
  <si>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</si>
  <si>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</si>
  <si>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</si>
  <si>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</si>
  <si>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</si>
  <si>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</si>
  <si>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</si>
  <si>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</si>
  <si>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</si>
  <si>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</si>
  <si>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</si>
  <si>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</si>
  <si>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</si>
  <si>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</si>
  <si>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</si>
  <si>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</si>
  <si>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</si>
  <si>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</si>
  <si>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</si>
  <si>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</si>
  <si>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</si>
  <si>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</si>
  <si>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</si>
  <si>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</si>
  <si>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</si>
  <si>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</si>
  <si>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</si>
  <si>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FRONT LOAD SERVICES | WARDS 5-8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</si>
  <si>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</si>
  <si>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</si>
  <si>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</si>
  <si>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</si>
  <si>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</si>
  <si>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</si>
  <si>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</si>
  <si>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</si>
  <si>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</si>
  <si>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</si>
  <si>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</si>
  <si>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</si>
  <si>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</si>
  <si>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</si>
  <si>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</si>
  <si>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</si>
  <si>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</si>
  <si>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</si>
  <si>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</si>
  <si>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</si>
  <si>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</si>
  <si>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</si>
  <si>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</si>
  <si>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</si>
  <si>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</si>
  <si>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</si>
  <si>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</si>
  <si>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</si>
  <si>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</si>
  <si>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</si>
  <si>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</si>
  <si>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</si>
  <si>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</si>
  <si>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</si>
  <si>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</si>
  <si>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</si>
  <si>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</si>
  <si>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</si>
  <si>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</si>
  <si>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</si>
  <si>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</si>
  <si>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</si>
  <si>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</si>
  <si>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</si>
  <si>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</si>
  <si>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</si>
  <si>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</si>
  <si>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</si>
  <si>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</si>
  <si>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</si>
  <si>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</si>
  <si>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</si>
  <si>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</si>
  <si>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</si>
  <si>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</si>
  <si>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</si>
  <si>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</si>
  <si>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</si>
  <si>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</si>
  <si>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</si>
  <si>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</si>
  <si>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</si>
  <si>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</si>
  <si>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</si>
  <si>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</si>
  <si>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</si>
  <si>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</si>
  <si>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</si>
  <si>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</si>
  <si>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</si>
  <si>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</si>
  <si>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</si>
  <si>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</si>
  <si>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</si>
  <si>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</si>
  <si>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</si>
  <si>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</si>
  <si>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</si>
  <si>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</si>
  <si>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</si>
  <si>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</si>
  <si>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</si>
  <si>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</si>
  <si>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</si>
  <si>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</si>
  <si>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</si>
  <si>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</si>
  <si>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</si>
  <si>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</si>
  <si>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</si>
  <si>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</si>
  <si>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</si>
  <si>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</si>
  <si>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</si>
  <si>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</si>
  <si>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</si>
  <si>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</si>
  <si>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</si>
  <si>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</si>
  <si>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</si>
  <si>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</si>
  <si>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</si>
  <si>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</si>
  <si>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</si>
  <si>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</si>
  <si>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</si>
  <si>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</si>
  <si>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</si>
  <si>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</si>
  <si>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</si>
  <si>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</si>
  <si>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</si>
  <si>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</si>
  <si>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</si>
  <si>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</si>
  <si>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</si>
  <si>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</si>
  <si>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</si>
  <si>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</si>
  <si>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</si>
  <si>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</si>
  <si>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</si>
  <si>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</si>
  <si>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</si>
  <si>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</si>
  <si>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</si>
  <si>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</si>
  <si>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</si>
  <si>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</si>
  <si>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</si>
  <si>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</si>
  <si>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</si>
  <si>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</si>
  <si>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</si>
  <si>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</si>
  <si>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</si>
  <si>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</si>
  <si>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</si>
  <si>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</si>
  <si>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</si>
  <si>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</si>
  <si>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</si>
  <si>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</si>
  <si>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</si>
  <si>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</si>
  <si>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</si>
  <si>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</si>
  <si>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</si>
  <si>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</si>
  <si>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</si>
  <si>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</si>
  <si>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</si>
  <si>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</si>
  <si>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</si>
  <si>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</si>
  <si>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</si>
  <si>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</si>
  <si>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</si>
  <si>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</si>
  <si>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</si>
  <si>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</si>
  <si>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</si>
  <si>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</si>
  <si>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</si>
  <si>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</si>
  <si>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</si>
  <si>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</si>
  <si>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</si>
  <si>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</si>
  <si>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</si>
  <si>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</si>
  <si>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</si>
  <si>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</si>
  <si>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</si>
  <si>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</si>
  <si>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</si>
  <si>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</si>
  <si>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</si>
  <si>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</si>
  <si>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</si>
  <si>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</si>
  <si>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</si>
  <si>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</si>
  <si>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</si>
  <si>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</si>
  <si>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</si>
  <si>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</si>
  <si>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</si>
  <si>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</si>
  <si>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</si>
  <si>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</si>
  <si>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</si>
  <si>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</si>
  <si>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</si>
  <si>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</si>
  <si>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</si>
  <si>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</si>
  <si>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</si>
  <si>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</si>
  <si>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</si>
  <si>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</si>
  <si>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</si>
  <si>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</si>
  <si>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</si>
  <si>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</si>
  <si>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</si>
  <si>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</si>
  <si>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</si>
  <si>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</si>
  <si>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</si>
  <si>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</si>
  <si>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</si>
  <si>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</si>
  <si>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</si>
  <si>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</si>
  <si>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</si>
  <si>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</si>
  <si>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</si>
  <si>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</si>
  <si>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</si>
  <si>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</si>
  <si>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</si>
  <si>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</si>
  <si>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</si>
  <si>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</si>
  <si>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</si>
  <si>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</si>
  <si>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</si>
  <si>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</si>
  <si>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</si>
  <si>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</si>
  <si>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</si>
  <si>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</si>
  <si>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</si>
  <si>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AGGREGATE GROUP TWO (3) | FRONT LOAD SERVICES | WARDS 5-8 | OPTION YEAR THREE (OY3) GRAND TOTAL</t>
  </si>
  <si>
    <t>AGGREGATE GROUP TWO (3) | FRONT LOAD SERVICES | WARDS 5-8 | OPTION YEAR TWO (OY2) GRAND TOTAL</t>
  </si>
  <si>
    <t>AGGREGATE GROUP TWO (3) | FRONT LOAD SERVICES | WARDS 5-8 | OPTION YEAR ONE (OY1) GRAND TOTAL</t>
  </si>
  <si>
    <t>AGGREGATE GROUP TWO (3) | FRONT LOAD SERVICES | WARDS 5-8 | TWO (2) YEAR BASE YEAR (BY) GRAND TOTAL:</t>
  </si>
  <si>
    <t>429 O Street, NW</t>
  </si>
  <si>
    <t>Youth Division (Bundy Bldg)</t>
  </si>
  <si>
    <t>0137</t>
  </si>
  <si>
    <t>1137</t>
  </si>
  <si>
    <t>2137</t>
  </si>
  <si>
    <t>3137</t>
  </si>
  <si>
    <t>SUPPLEMENTAL SERVICE &amp; EQUIPMENT PURCHASE SCHEDULE</t>
  </si>
  <si>
    <t>SERVICES</t>
  </si>
  <si>
    <t>PER PULL/SERVICE RATES</t>
  </si>
  <si>
    <t>DESCRIPTION OF SUPPLEMENTAL SERVICES</t>
  </si>
  <si>
    <t>UNIT PRICE
BASE YEAR</t>
  </si>
  <si>
    <t>UNIT PRICE
OY1</t>
  </si>
  <si>
    <t>UNIT PRICE
OY2</t>
  </si>
  <si>
    <t>UNIT PRICE
OY3</t>
  </si>
  <si>
    <t>TOTAL</t>
  </si>
  <si>
    <t>CONTAINER RELOCATION</t>
  </si>
  <si>
    <t>CONTAINER RETROFIT (WHEEL, SUPPLEMENTAL WELDING, ETC.)</t>
  </si>
  <si>
    <t>UNFORESEEN DAMAGE/REPAIRS (I.E. FIRE – REPAINT AND/OR REPLACEMENT PARTS, POWERWASHING/UNIT)</t>
  </si>
  <si>
    <t>COMPACTOR MAINTENANCE/REPAIR</t>
  </si>
  <si>
    <t>SPECIAL EVENT (UNPLANNED/UNSCHEDULED)</t>
  </si>
  <si>
    <t>ON-CALL/EMERGENCY SERVICES (UNFORESEEN)</t>
  </si>
  <si>
    <t>ON-CALL/EMERGENCY CONTAINER RELOCATION</t>
  </si>
  <si>
    <t>RFID READER TECHNOLOGY PURPOSE INCLUDING EXTENDED WARRANTY (SECTION C.8)</t>
  </si>
  <si>
    <t>SECURE SHREDDING SERVICES [96G CART]</t>
  </si>
  <si>
    <t>LITTER CAN (HAND-PULL) SERVICES [96G CART]</t>
  </si>
  <si>
    <t>MISCELANIOUS HIGH VOLUM MATERIAL [96G CART]</t>
  </si>
  <si>
    <t>REAR LOAD SERVICE [96G CART]</t>
  </si>
  <si>
    <t>FRONT LOAD SERVICE [2 CY]</t>
  </si>
  <si>
    <t>FRONT LOAD SERVICE [3 CY]</t>
  </si>
  <si>
    <t>FRONT LOAD SERVICE [4 CY]</t>
  </si>
  <si>
    <t>FRONT LOAD SERVICE [6 CY]</t>
  </si>
  <si>
    <t>FRONT LOAD SERVICE [8 CY]</t>
  </si>
  <si>
    <t>COMPACTOR SERVICE [2 CY]</t>
  </si>
  <si>
    <t>COMPACTOR SERVICE [3 CY]</t>
  </si>
  <si>
    <t>COMPACTOR SERVICE [4 CY]</t>
  </si>
  <si>
    <t>COMPACTOR SERVICE [15 - 30 CY COMPACTOR/ROLL-OFF]</t>
  </si>
  <si>
    <t>TOTAL ANNUAL COST</t>
  </si>
  <si>
    <t>EQUIPMENT</t>
  </si>
  <si>
    <t>UNIT RATES</t>
  </si>
  <si>
    <t>REAR LOAD CART [96G CART]</t>
  </si>
  <si>
    <t>FRONT LOAD CART [2 CY]</t>
  </si>
  <si>
    <t>FRONT LOAD CART [3 CY]</t>
  </si>
  <si>
    <t>FRONT LOAD CART [4 CY]</t>
  </si>
  <si>
    <t>FRONT LOAD CART [6 CY]</t>
  </si>
  <si>
    <t>FRONT LOAD CART [8 CY]</t>
  </si>
  <si>
    <t>COMPACTOR [2 CY]</t>
  </si>
  <si>
    <t>COMPACTOR [3 CY]</t>
  </si>
  <si>
    <t>COMPACTOR [4 CY]</t>
  </si>
  <si>
    <t>COMPACTOR [15 - 30 CY COMPACTOR/ROLL-OFF]</t>
  </si>
  <si>
    <r>
      <rPr>
        <b/>
        <i/>
        <sz val="14"/>
        <color rgb="FFFF0000"/>
        <rFont val="Calibri"/>
        <family val="2"/>
        <scheme val="minor"/>
      </rPr>
      <t>NOTE:</t>
    </r>
    <r>
      <rPr>
        <i/>
        <sz val="14"/>
        <color rgb="FFFF0000"/>
        <rFont val="Calibri"/>
        <family val="2"/>
        <scheme val="minor"/>
      </rPr>
      <t xml:space="preserve"> The Total Spending Ceiling for Supplemental Cost Reimbursable Services  during the Base Period and Each Option Period Shall Not-Exceed  $100,000.00 Annually.</t>
    </r>
  </si>
  <si>
    <t>CONTRACT GRAND TOTAL ESIMATED SUPPLEMENTAL SERVICE COST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</si>
  <si>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</si>
  <si>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</si>
  <si>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</si>
  <si>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</si>
  <si>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</si>
  <si>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</si>
  <si>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</si>
  <si>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</si>
  <si>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</si>
  <si>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</si>
  <si>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</si>
  <si>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</si>
  <si>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</si>
  <si>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</si>
  <si>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</si>
  <si>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</si>
  <si>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</si>
  <si>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</si>
  <si>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</si>
  <si>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</si>
  <si>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</si>
  <si>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</si>
  <si>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</si>
  <si>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</si>
  <si>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</si>
  <si>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</si>
  <si>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</si>
  <si>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</si>
  <si>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</si>
  <si>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</si>
  <si>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</si>
  <si>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BASE YEAR (BY)</t>
  </si>
  <si>
    <t>VARIANCE</t>
  </si>
  <si>
    <t>STANDARD SERVICES</t>
  </si>
  <si>
    <t>SUPPLEMENTAL SERVICES &amp; EQUIPMENT</t>
  </si>
  <si>
    <t>AGGREGATE GROUP THREE (3) C TOTAL BID SUMMARY</t>
  </si>
  <si>
    <t>AGGREGATE GROUP THREE (3) C</t>
  </si>
  <si>
    <t>FRONT LOAD | WARDS 5-8</t>
  </si>
  <si>
    <t>OPTION YEAR TWO (OY2)</t>
  </si>
  <si>
    <t>OPTION YEAR THREE (OY3)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</si>
</sst>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FF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sz val="12"/>
      <color rgb="FF44444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22"/>
      <color rgb="FF00B0F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6"/>
      <color rgb="FF00B050"/>
      <name val="Calibri"/>
      <family val="2"/>
      <scheme val="minor"/>
    </font>
    <font>
      <b/>
      <u/>
      <sz val="8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7">
    <xf numFmtId="0" fontId="0" fillId="0" borderId="0" xfId="0"/>
    <xf numFmtId="44" fontId="8" fillId="0" borderId="0" xfId="1" applyFont="1" applyAlignment="1" applyProtection="1">
      <alignment horizontal="left"/>
    </xf>
    <xf numFmtId="44" fontId="8" fillId="0" borderId="0" xfId="1" applyFont="1" applyProtection="1"/>
    <xf numFmtId="0" fontId="8" fillId="0" borderId="0" xfId="0" applyFont="1" applyProtection="1"/>
    <xf numFmtId="0" fontId="0" fillId="0" borderId="0" xfId="0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44" fontId="8" fillId="0" borderId="0" xfId="1" applyFont="1" applyFill="1" applyAlignment="1" applyProtection="1">
      <alignment horizontal="left"/>
    </xf>
    <xf numFmtId="44" fontId="8" fillId="0" borderId="0" xfId="1" applyFont="1" applyFill="1" applyProtection="1"/>
    <xf numFmtId="0" fontId="8" fillId="0" borderId="0" xfId="0" applyFont="1" applyFill="1" applyProtection="1"/>
    <xf numFmtId="0" fontId="10" fillId="0" borderId="0" xfId="0" applyFont="1" applyProtection="1"/>
    <xf numFmtId="44" fontId="10" fillId="0" borderId="0" xfId="1" applyFont="1" applyProtection="1"/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44" fontId="11" fillId="0" borderId="0" xfId="1" applyFont="1" applyAlignment="1" applyProtection="1">
      <alignment horizontal="right"/>
    </xf>
    <xf numFmtId="44" fontId="9" fillId="0" borderId="0" xfId="1" applyFont="1" applyAlignment="1" applyProtection="1">
      <alignment horizontal="right"/>
    </xf>
    <xf numFmtId="44" fontId="8" fillId="0" borderId="0" xfId="1" applyFont="1" applyAlignment="1" applyProtection="1">
      <alignment horizontal="right"/>
    </xf>
    <xf numFmtId="44" fontId="10" fillId="0" borderId="0" xfId="1" applyFont="1" applyAlignment="1" applyProtection="1">
      <alignment horizontal="right"/>
    </xf>
    <xf numFmtId="44" fontId="10" fillId="0" borderId="0" xfId="1" applyFont="1" applyAlignment="1" applyProtection="1">
      <alignment horizontal="left"/>
    </xf>
    <xf numFmtId="0" fontId="11" fillId="0" borderId="0" xfId="0" applyFont="1" applyProtection="1"/>
    <xf numFmtId="44" fontId="12" fillId="0" borderId="3" xfId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44" fontId="0" fillId="0" borderId="0" xfId="1" applyFont="1" applyFill="1" applyAlignment="1" applyProtection="1">
      <alignment horizontal="right"/>
    </xf>
    <xf numFmtId="0" fontId="2" fillId="0" borderId="0" xfId="0" applyFont="1" applyFill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wrapText="1"/>
    </xf>
    <xf numFmtId="44" fontId="0" fillId="0" borderId="0" xfId="1" applyFont="1" applyAlignment="1" applyProtection="1">
      <alignment horizontal="right"/>
    </xf>
    <xf numFmtId="0" fontId="14" fillId="0" borderId="0" xfId="0" applyFont="1" applyProtection="1"/>
    <xf numFmtId="0" fontId="5" fillId="0" borderId="0" xfId="0" applyFont="1" applyAlignment="1" applyProtection="1">
      <alignment wrapText="1"/>
    </xf>
    <xf numFmtId="0" fontId="16" fillId="0" borderId="0" xfId="0" applyFont="1" applyAlignment="1" applyProtection="1">
      <alignment vertical="center"/>
    </xf>
    <xf numFmtId="49" fontId="14" fillId="0" borderId="1" xfId="0" quotePrefix="1" applyNumberFormat="1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center" vertical="center"/>
    </xf>
    <xf numFmtId="44" fontId="16" fillId="7" borderId="1" xfId="1" applyFont="1" applyFill="1" applyBorder="1" applyAlignment="1" applyProtection="1">
      <alignment horizontal="right" vertical="center"/>
      <protection locked="0"/>
    </xf>
    <xf numFmtId="44" fontId="16" fillId="0" borderId="1" xfId="1" applyFont="1" applyBorder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right"/>
    </xf>
    <xf numFmtId="0" fontId="5" fillId="3" borderId="7" xfId="0" applyFont="1" applyFill="1" applyBorder="1" applyAlignment="1" applyProtection="1">
      <alignment horizontal="center" wrapText="1"/>
    </xf>
    <xf numFmtId="0" fontId="5" fillId="3" borderId="2" xfId="0" applyFont="1" applyFill="1" applyBorder="1" applyAlignment="1" applyProtection="1">
      <alignment horizontal="center" wrapText="1"/>
    </xf>
    <xf numFmtId="44" fontId="15" fillId="4" borderId="2" xfId="1" applyFont="1" applyFill="1" applyBorder="1" applyAlignment="1" applyProtection="1">
      <alignment horizontal="center" wrapText="1"/>
    </xf>
    <xf numFmtId="1" fontId="15" fillId="4" borderId="2" xfId="0" applyNumberFormat="1" applyFont="1" applyFill="1" applyBorder="1" applyAlignment="1" applyProtection="1">
      <alignment horizontal="center" wrapText="1"/>
    </xf>
    <xf numFmtId="0" fontId="15" fillId="4" borderId="2" xfId="0" applyFont="1" applyFill="1" applyBorder="1" applyAlignment="1" applyProtection="1">
      <alignment horizontal="center" wrapText="1"/>
    </xf>
    <xf numFmtId="44" fontId="15" fillId="4" borderId="2" xfId="1" applyFont="1" applyFill="1" applyBorder="1" applyAlignment="1" applyProtection="1">
      <alignment horizontal="right" wrapText="1"/>
    </xf>
    <xf numFmtId="44" fontId="15" fillId="4" borderId="8" xfId="1" applyFont="1" applyFill="1" applyBorder="1" applyAlignment="1" applyProtection="1">
      <alignment horizontal="right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6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 wrapText="1"/>
    </xf>
    <xf numFmtId="0" fontId="18" fillId="0" borderId="1" xfId="0" applyFont="1" applyBorder="1" applyAlignment="1" applyProtection="1">
      <alignment vertical="center" wrapText="1"/>
    </xf>
    <xf numFmtId="44" fontId="20" fillId="0" borderId="0" xfId="1" applyFont="1" applyAlignment="1" applyProtection="1">
      <alignment horizontal="right"/>
    </xf>
    <xf numFmtId="0" fontId="20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 wrapText="1"/>
    </xf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right" wrapText="1"/>
    </xf>
    <xf numFmtId="0" fontId="4" fillId="0" borderId="0" xfId="0" applyFont="1" applyFill="1" applyAlignment="1" applyProtection="1"/>
    <xf numFmtId="0" fontId="21" fillId="0" borderId="0" xfId="0" applyFont="1" applyFill="1" applyAlignment="1" applyProtection="1"/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16" fillId="0" borderId="0" xfId="0" applyFont="1" applyProtection="1"/>
    <xf numFmtId="44" fontId="16" fillId="0" borderId="0" xfId="1" applyFont="1" applyAlignment="1" applyProtection="1">
      <alignment horizontal="right"/>
    </xf>
    <xf numFmtId="0" fontId="24" fillId="0" borderId="0" xfId="0" applyFont="1" applyProtection="1"/>
    <xf numFmtId="0" fontId="25" fillId="4" borderId="9" xfId="0" applyFont="1" applyFill="1" applyBorder="1" applyAlignment="1" applyProtection="1">
      <alignment horizontal="center"/>
    </xf>
    <xf numFmtId="0" fontId="25" fillId="4" borderId="1" xfId="0" applyFont="1" applyFill="1" applyBorder="1" applyAlignment="1" applyProtection="1">
      <alignment horizontal="center" wrapText="1"/>
    </xf>
    <xf numFmtId="0" fontId="25" fillId="4" borderId="1" xfId="0" applyFont="1" applyFill="1" applyBorder="1" applyAlignment="1" applyProtection="1">
      <alignment horizontal="right" wrapText="1"/>
    </xf>
    <xf numFmtId="0" fontId="25" fillId="4" borderId="10" xfId="0" applyFont="1" applyFill="1" applyBorder="1" applyAlignment="1" applyProtection="1">
      <alignment horizontal="right" wrapText="1"/>
    </xf>
    <xf numFmtId="44" fontId="24" fillId="0" borderId="0" xfId="1" applyFont="1" applyAlignment="1" applyProtection="1">
      <alignment horizontal="right"/>
    </xf>
    <xf numFmtId="0" fontId="25" fillId="4" borderId="9" xfId="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right" vertical="center" wrapText="1"/>
    </xf>
    <xf numFmtId="44" fontId="14" fillId="0" borderId="10" xfId="1" applyFont="1" applyFill="1" applyBorder="1" applyAlignment="1">
      <alignment horizontal="right" vertical="center" wrapText="1"/>
    </xf>
    <xf numFmtId="44" fontId="14" fillId="0" borderId="0" xfId="1" applyFont="1" applyFill="1" applyBorder="1" applyAlignment="1">
      <alignment vertical="center" wrapText="1"/>
    </xf>
    <xf numFmtId="44" fontId="14" fillId="0" borderId="0" xfId="1" applyFont="1" applyAlignment="1" applyProtection="1">
      <alignment horizontal="right"/>
    </xf>
    <xf numFmtId="0" fontId="14" fillId="0" borderId="0" xfId="0" applyFont="1" applyFill="1" applyBorder="1" applyAlignment="1">
      <alignment vertical="center" wrapText="1"/>
    </xf>
    <xf numFmtId="44" fontId="14" fillId="8" borderId="1" xfId="1" applyFont="1" applyFill="1" applyBorder="1" applyAlignment="1">
      <alignment horizontal="right" vertical="center" wrapText="1"/>
    </xf>
    <xf numFmtId="0" fontId="16" fillId="0" borderId="1" xfId="0" applyFont="1" applyFill="1" applyBorder="1" applyAlignment="1" applyProtection="1">
      <alignment horizontal="right" vertical="center" wrapText="1"/>
    </xf>
    <xf numFmtId="44" fontId="16" fillId="0" borderId="10" xfId="1" applyFont="1" applyBorder="1" applyAlignment="1" applyProtection="1">
      <alignment horizontal="center" vertical="center"/>
    </xf>
    <xf numFmtId="44" fontId="16" fillId="0" borderId="0" xfId="1" applyFont="1" applyAlignment="1" applyProtection="1">
      <alignment horizontal="right" vertical="center"/>
    </xf>
    <xf numFmtId="44" fontId="26" fillId="4" borderId="12" xfId="0" applyNumberFormat="1" applyFont="1" applyFill="1" applyBorder="1" applyAlignment="1">
      <alignment horizontal="right" vertical="center" wrapText="1"/>
    </xf>
    <xf numFmtId="44" fontId="26" fillId="4" borderId="13" xfId="0" applyNumberFormat="1" applyFont="1" applyFill="1" applyBorder="1" applyAlignment="1">
      <alignment horizontal="right" vertical="center" wrapText="1"/>
    </xf>
    <xf numFmtId="44" fontId="27" fillId="0" borderId="0" xfId="0" applyNumberFormat="1" applyFont="1" applyFill="1" applyBorder="1" applyAlignment="1">
      <alignment vertical="center" wrapText="1"/>
    </xf>
    <xf numFmtId="0" fontId="27" fillId="0" borderId="0" xfId="0" applyFont="1" applyProtection="1"/>
    <xf numFmtId="44" fontId="27" fillId="0" borderId="0" xfId="1" applyFont="1" applyAlignment="1" applyProtection="1">
      <alignment horizontal="right"/>
    </xf>
    <xf numFmtId="0" fontId="16" fillId="0" borderId="0" xfId="0" applyFont="1" applyFill="1" applyAlignment="1" applyProtection="1">
      <alignment horizontal="center"/>
    </xf>
    <xf numFmtId="0" fontId="16" fillId="0" borderId="0" xfId="0" applyFont="1" applyFill="1" applyAlignment="1" applyProtection="1">
      <alignment horizontal="center" wrapText="1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Alignment="1" applyProtection="1">
      <alignment horizontal="right" wrapText="1"/>
    </xf>
    <xf numFmtId="44" fontId="28" fillId="0" borderId="0" xfId="0" applyNumberFormat="1" applyFont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wrapText="1"/>
    </xf>
    <xf numFmtId="0" fontId="25" fillId="4" borderId="14" xfId="0" applyFont="1" applyFill="1" applyBorder="1" applyAlignment="1" applyProtection="1">
      <alignment horizontal="center"/>
    </xf>
    <xf numFmtId="0" fontId="25" fillId="4" borderId="15" xfId="0" applyFont="1" applyFill="1" applyBorder="1" applyAlignment="1" applyProtection="1">
      <alignment horizontal="center" wrapText="1"/>
    </xf>
    <xf numFmtId="0" fontId="25" fillId="4" borderId="9" xfId="0" quotePrefix="1" applyFont="1" applyFill="1" applyBorder="1" applyAlignment="1" applyProtection="1">
      <alignment horizontal="center" vertical="center"/>
    </xf>
    <xf numFmtId="44" fontId="9" fillId="4" borderId="12" xfId="1" applyFont="1" applyFill="1" applyBorder="1" applyAlignment="1" applyProtection="1">
      <alignment horizontal="right"/>
    </xf>
    <xf numFmtId="44" fontId="9" fillId="4" borderId="13" xfId="1" applyFont="1" applyFill="1" applyBorder="1" applyAlignment="1" applyProtection="1">
      <alignment horizontal="right"/>
    </xf>
    <xf numFmtId="0" fontId="0" fillId="0" borderId="0" xfId="0" applyFont="1" applyProtection="1"/>
    <xf numFmtId="0" fontId="32" fillId="0" borderId="0" xfId="0" applyFont="1" applyProtection="1"/>
    <xf numFmtId="44" fontId="31" fillId="0" borderId="3" xfId="0" applyNumberFormat="1" applyFont="1" applyBorder="1" applyAlignment="1" applyProtection="1">
      <alignment horizontal="right"/>
    </xf>
    <xf numFmtId="44" fontId="32" fillId="0" borderId="0" xfId="1" applyFont="1" applyAlignment="1" applyProtection="1">
      <alignment horizontal="right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 wrapText="1"/>
    </xf>
    <xf numFmtId="44" fontId="33" fillId="0" borderId="0" xfId="1" applyFont="1" applyProtection="1"/>
    <xf numFmtId="0" fontId="34" fillId="0" borderId="0" xfId="0" applyFont="1" applyAlignment="1" applyProtection="1">
      <alignment vertical="center"/>
    </xf>
    <xf numFmtId="44" fontId="8" fillId="0" borderId="0" xfId="1" applyFont="1" applyFill="1" applyAlignment="1" applyProtection="1">
      <alignment horizontal="right"/>
    </xf>
    <xf numFmtId="44" fontId="33" fillId="0" borderId="0" xfId="1" applyFont="1" applyFill="1" applyProtection="1"/>
    <xf numFmtId="44" fontId="35" fillId="0" borderId="0" xfId="1" applyFont="1" applyProtection="1"/>
    <xf numFmtId="44" fontId="33" fillId="0" borderId="0" xfId="1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44" fontId="11" fillId="0" borderId="0" xfId="1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44" fontId="11" fillId="0" borderId="0" xfId="1" applyFont="1" applyBorder="1" applyAlignment="1" applyProtection="1">
      <alignment horizontal="right"/>
    </xf>
    <xf numFmtId="44" fontId="9" fillId="0" borderId="0" xfId="1" applyFont="1" applyBorder="1" applyAlignment="1" applyProtection="1">
      <alignment horizontal="right"/>
    </xf>
    <xf numFmtId="44" fontId="19" fillId="0" borderId="0" xfId="1" applyFont="1" applyBorder="1" applyAlignment="1" applyProtection="1">
      <alignment horizontal="right"/>
    </xf>
    <xf numFmtId="0" fontId="27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44" fontId="11" fillId="0" borderId="0" xfId="0" applyNumberFormat="1" applyFont="1" applyAlignment="1" applyProtection="1">
      <alignment horizontal="right"/>
    </xf>
    <xf numFmtId="44" fontId="10" fillId="0" borderId="3" xfId="0" applyNumberFormat="1" applyFont="1" applyBorder="1" applyAlignment="1" applyProtection="1">
      <alignment horizontal="right"/>
    </xf>
    <xf numFmtId="44" fontId="26" fillId="9" borderId="3" xfId="1" applyFont="1" applyFill="1" applyBorder="1" applyAlignment="1" applyProtection="1">
      <alignment horizontal="right"/>
    </xf>
    <xf numFmtId="44" fontId="12" fillId="0" borderId="0" xfId="1" applyFont="1" applyBorder="1" applyAlignment="1" applyProtection="1">
      <alignment horizontal="right"/>
    </xf>
    <xf numFmtId="0" fontId="36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44" fontId="14" fillId="7" borderId="1" xfId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5" fillId="3" borderId="4" xfId="0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44" fontId="15" fillId="4" borderId="5" xfId="1" applyFont="1" applyFill="1" applyBorder="1" applyAlignment="1" applyProtection="1">
      <alignment horizontal="center"/>
    </xf>
    <xf numFmtId="44" fontId="15" fillId="4" borderId="6" xfId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26" fillId="4" borderId="11" xfId="0" applyFont="1" applyFill="1" applyBorder="1" applyAlignment="1">
      <alignment horizontal="right" vertical="center" wrapText="1"/>
    </xf>
    <xf numFmtId="0" fontId="26" fillId="4" borderId="12" xfId="0" applyFont="1" applyFill="1" applyBorder="1" applyAlignment="1">
      <alignment horizontal="right" vertical="center" wrapText="1"/>
    </xf>
    <xf numFmtId="0" fontId="22" fillId="4" borderId="4" xfId="0" applyFont="1" applyFill="1" applyBorder="1" applyAlignment="1" applyProtection="1">
      <alignment horizontal="center"/>
    </xf>
    <xf numFmtId="0" fontId="22" fillId="4" borderId="5" xfId="0" applyFont="1" applyFill="1" applyBorder="1" applyAlignment="1" applyProtection="1">
      <alignment horizontal="center"/>
    </xf>
    <xf numFmtId="0" fontId="23" fillId="4" borderId="5" xfId="0" applyFont="1" applyFill="1" applyBorder="1" applyAlignment="1" applyProtection="1">
      <alignment horizontal="center"/>
    </xf>
    <xf numFmtId="0" fontId="23" fillId="4" borderId="6" xfId="0" applyFont="1" applyFill="1" applyBorder="1" applyAlignment="1" applyProtection="1">
      <alignment horizontal="center"/>
    </xf>
    <xf numFmtId="0" fontId="29" fillId="0" borderId="0" xfId="0" applyFont="1" applyFill="1" applyAlignment="1" applyProtection="1">
      <alignment horizontal="center" wrapText="1"/>
    </xf>
    <xf numFmtId="0" fontId="31" fillId="0" borderId="0" xfId="0" applyFont="1" applyAlignment="1" applyProtection="1">
      <alignment horizontal="right"/>
    </xf>
    <xf numFmtId="0" fontId="21" fillId="0" borderId="0" xfId="0" applyFont="1" applyFill="1" applyAlignment="1" applyProtection="1">
      <alignment horizontal="center"/>
    </xf>
  </cellXfs>
  <cellStyles count="10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409575</xdr:rowOff>
    </xdr:from>
    <xdr:to>
      <xdr:col>1</xdr:col>
      <xdr:colOff>611505</xdr:colOff>
      <xdr:row>4</xdr:row>
      <xdr:rowOff>30480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1914BC37-EB6F-4303-8FB2-8B32297C0D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7700"/>
          <a:ext cx="640080" cy="6400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1247775</xdr:colOff>
      <xdr:row>1</xdr:row>
      <xdr:rowOff>495300</xdr:rowOff>
    </xdr:from>
    <xdr:to>
      <xdr:col>6</xdr:col>
      <xdr:colOff>121285</xdr:colOff>
      <xdr:row>4</xdr:row>
      <xdr:rowOff>24765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C31D6C4-D94D-4587-9613-DBE969F8008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733425"/>
          <a:ext cx="70231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457200</xdr:colOff>
      <xdr:row>1</xdr:row>
      <xdr:rowOff>361950</xdr:rowOff>
    </xdr:from>
    <xdr:to>
      <xdr:col>11</xdr:col>
      <xdr:colOff>76835</xdr:colOff>
      <xdr:row>4</xdr:row>
      <xdr:rowOff>20320</xdr:rowOff>
    </xdr:to>
    <xdr:pic>
      <xdr:nvPicPr>
        <xdr:cNvPr id="4" name="Picture 3" descr="C:\Users\james.marshall\AppData\Local\Microsoft\Windows\Temporary Internet Files\Content.Outlook\69I07AN5\We are DC.png">
          <a:extLst>
            <a:ext uri="{FF2B5EF4-FFF2-40B4-BE49-F238E27FC236}">
              <a16:creationId xmlns:a16="http://schemas.microsoft.com/office/drawing/2014/main" xmlns="" id="{263340DF-6A5D-4F7A-A8D7-236B746D034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600075"/>
          <a:ext cx="791210" cy="6775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showGridLines="0" view="pageBreakPreview" zoomScaleNormal="100" zoomScaleSheetLayoutView="100" workbookViewId="0">
      <selection activeCell="K15" sqref="K15"/>
    </sheetView>
  </sheetViews>
  <sheetFormatPr defaultColWidth="18.42578125" defaultRowHeight="18.75" x14ac:dyDescent="0.3"/>
  <cols>
    <col min="1" max="1" width="3.28515625" style="3" customWidth="1"/>
    <col min="2" max="2" width="27.5703125" style="3" bestFit="1" customWidth="1"/>
    <col min="3" max="3" width="24.85546875" style="11" bestFit="1" customWidth="1"/>
    <col min="4" max="4" width="2.5703125" style="11" customWidth="1"/>
    <col min="5" max="5" width="24.85546875" style="11" bestFit="1" customWidth="1"/>
    <col min="6" max="6" width="2.5703125" style="12" customWidth="1"/>
    <col min="7" max="7" width="24.85546875" style="1" bestFit="1" customWidth="1"/>
    <col min="8" max="8" width="2.5703125" style="3" customWidth="1"/>
    <col min="9" max="9" width="26.42578125" style="1" bestFit="1" customWidth="1"/>
    <col min="10" max="10" width="3.28515625" style="1" customWidth="1"/>
    <col min="11" max="11" width="17.5703125" style="16" bestFit="1" customWidth="1"/>
    <col min="12" max="12" width="3.42578125" style="2" customWidth="1"/>
    <col min="13" max="13" width="9.5703125" style="121" bestFit="1" customWidth="1"/>
    <col min="14" max="16384" width="18.42578125" style="3"/>
  </cols>
  <sheetData>
    <row r="1" spans="2:17" x14ac:dyDescent="0.3">
      <c r="B1" s="145"/>
      <c r="C1" s="145"/>
      <c r="D1" s="145"/>
      <c r="E1" s="145"/>
      <c r="F1" s="145"/>
      <c r="G1" s="145"/>
      <c r="H1" s="145"/>
      <c r="I1" s="145"/>
    </row>
    <row r="2" spans="2:17" s="4" customFormat="1" ht="42.75" customHeight="1" x14ac:dyDescent="0.25">
      <c r="B2" s="146" t="s">
        <v>433</v>
      </c>
      <c r="C2" s="147"/>
      <c r="D2" s="147"/>
      <c r="E2" s="147"/>
      <c r="F2" s="147"/>
      <c r="G2" s="147"/>
      <c r="H2" s="147"/>
      <c r="I2" s="147"/>
      <c r="J2" s="147"/>
      <c r="K2" s="147"/>
      <c r="M2" s="122"/>
    </row>
    <row r="3" spans="2:17" x14ac:dyDescent="0.3">
      <c r="B3" s="140"/>
      <c r="C3" s="140"/>
      <c r="D3" s="140"/>
      <c r="E3" s="140"/>
      <c r="F3" s="140"/>
      <c r="G3" s="140"/>
      <c r="H3" s="140"/>
      <c r="I3" s="140"/>
    </row>
    <row r="4" spans="2:17" s="8" customFormat="1" x14ac:dyDescent="0.3">
      <c r="B4" s="5"/>
      <c r="C4" s="5"/>
      <c r="D4" s="5"/>
      <c r="E4" s="5"/>
      <c r="F4" s="5"/>
      <c r="G4" s="5"/>
      <c r="H4" s="5"/>
      <c r="I4" s="5"/>
      <c r="J4" s="6"/>
      <c r="K4" s="123"/>
      <c r="L4" s="7"/>
      <c r="M4" s="124"/>
    </row>
    <row r="5" spans="2:17" x14ac:dyDescent="0.3">
      <c r="B5" s="145"/>
      <c r="C5" s="145"/>
      <c r="D5" s="145"/>
      <c r="E5" s="145"/>
      <c r="F5" s="145"/>
      <c r="G5" s="145"/>
      <c r="H5" s="145"/>
      <c r="I5" s="145"/>
    </row>
    <row r="6" spans="2:17" ht="23.25" x14ac:dyDescent="0.35">
      <c r="B6" s="148" t="s">
        <v>947</v>
      </c>
      <c r="C6" s="148"/>
      <c r="D6" s="148"/>
      <c r="E6" s="148"/>
      <c r="F6" s="148"/>
      <c r="G6" s="148"/>
      <c r="H6" s="148"/>
      <c r="I6" s="148"/>
      <c r="J6" s="148"/>
      <c r="K6" s="148"/>
      <c r="L6" s="10"/>
      <c r="M6" s="125"/>
      <c r="N6" s="9"/>
      <c r="O6" s="9"/>
      <c r="P6" s="9"/>
      <c r="Q6" s="9"/>
    </row>
    <row r="7" spans="2:17" ht="23.25" x14ac:dyDescent="0.35">
      <c r="B7" s="148" t="s">
        <v>432</v>
      </c>
      <c r="C7" s="148"/>
      <c r="D7" s="148"/>
      <c r="E7" s="148"/>
      <c r="F7" s="148"/>
      <c r="G7" s="148"/>
      <c r="H7" s="148"/>
      <c r="I7" s="148"/>
      <c r="J7" s="148"/>
      <c r="K7" s="148"/>
      <c r="L7" s="10"/>
      <c r="M7" s="125"/>
      <c r="N7" s="9"/>
      <c r="O7" s="9"/>
      <c r="P7" s="9"/>
      <c r="Q7" s="9"/>
    </row>
    <row r="8" spans="2:17" x14ac:dyDescent="0.3">
      <c r="B8" s="145"/>
      <c r="C8" s="145"/>
      <c r="D8" s="145"/>
      <c r="E8" s="145"/>
      <c r="F8" s="145"/>
      <c r="G8" s="145"/>
      <c r="H8" s="145"/>
      <c r="I8" s="145"/>
    </row>
    <row r="9" spans="2:17" x14ac:dyDescent="0.3">
      <c r="B9" s="11"/>
    </row>
    <row r="10" spans="2:17" x14ac:dyDescent="0.3">
      <c r="B10" s="11"/>
      <c r="C10" s="11" t="s">
        <v>943</v>
      </c>
      <c r="E10" s="11" t="s">
        <v>429</v>
      </c>
      <c r="F10" s="13"/>
      <c r="G10" s="11" t="s">
        <v>430</v>
      </c>
      <c r="H10" s="11"/>
      <c r="I10" s="11" t="s">
        <v>431</v>
      </c>
      <c r="J10" s="11"/>
      <c r="K10" s="16" t="s">
        <v>875</v>
      </c>
      <c r="M10" s="126" t="s">
        <v>944</v>
      </c>
    </row>
    <row r="11" spans="2:17" ht="6" customHeight="1" x14ac:dyDescent="0.3">
      <c r="B11" s="127"/>
      <c r="C11" s="14"/>
      <c r="D11" s="14"/>
      <c r="E11" s="14"/>
      <c r="F11" s="15"/>
      <c r="G11" s="14"/>
      <c r="H11" s="16"/>
      <c r="I11" s="14"/>
      <c r="J11" s="128"/>
    </row>
    <row r="12" spans="2:17" x14ac:dyDescent="0.3">
      <c r="B12" s="129" t="s">
        <v>945</v>
      </c>
      <c r="C12" s="130">
        <f>'FRONT LOAD WARD 5-8 (BY)'!S148</f>
        <v>0</v>
      </c>
      <c r="D12" s="130"/>
      <c r="E12" s="130">
        <f>'FRONT LOAD WARD 5-8 (OY1)'!S148</f>
        <v>0</v>
      </c>
      <c r="F12" s="131"/>
      <c r="G12" s="130">
        <f>'FRONT LOAD WARD 5-8 (OY2)'!S148</f>
        <v>0</v>
      </c>
      <c r="H12" s="132"/>
      <c r="I12" s="130">
        <f>'FRONT LOAD WARD 5-8 (OY3)'!S148</f>
        <v>0</v>
      </c>
      <c r="J12" s="18"/>
      <c r="K12" s="17">
        <f>SUM(I12,G12,E12,C12)</f>
        <v>0</v>
      </c>
      <c r="M12" s="121">
        <f>K12-SUM('FRONT LOAD WARD 5-8 (BY)'!S148+'FRONT LOAD WARD 5-8 (OY1)'!S148+'FRONT LOAD WARD 5-8 (OY2)'!S148+'FRONT LOAD WARD 5-8 (OY3)'!S148)</f>
        <v>0</v>
      </c>
      <c r="N12" s="2"/>
      <c r="O12" s="2"/>
      <c r="P12" s="2"/>
      <c r="Q12" s="2"/>
    </row>
    <row r="13" spans="2:17" ht="9" customHeight="1" x14ac:dyDescent="0.3">
      <c r="B13" s="133"/>
      <c r="C13" s="130"/>
      <c r="D13" s="130"/>
      <c r="E13" s="130"/>
      <c r="F13" s="131"/>
      <c r="G13" s="130"/>
      <c r="H13" s="132"/>
      <c r="I13" s="130"/>
      <c r="J13" s="18"/>
      <c r="K13" s="17"/>
      <c r="N13" s="2"/>
      <c r="O13" s="2"/>
      <c r="P13" s="2"/>
      <c r="Q13" s="2"/>
    </row>
    <row r="14" spans="2:17" ht="32.25" x14ac:dyDescent="0.3">
      <c r="B14" s="134" t="s">
        <v>946</v>
      </c>
      <c r="C14" s="135">
        <f>'SUPPLEMENTAL SERVICES (BY)'!D31+'SUPPLEMENTAL SERVICES (BY)'!D47</f>
        <v>0</v>
      </c>
      <c r="D14" s="127"/>
      <c r="E14" s="135">
        <f>'SUPPLEMENTAL SERVICES (BY)'!E31+'SUPPLEMENTAL SERVICES (BY)'!E47</f>
        <v>0</v>
      </c>
      <c r="G14" s="128">
        <f>'SUPPLEMENTAL SERVICES (BY)'!F31+'SUPPLEMENTAL SERVICES (BY)'!F47</f>
        <v>0</v>
      </c>
      <c r="H14" s="19"/>
      <c r="I14" s="128">
        <f>'SUPPLEMENTAL SERVICES (BY)'!G31+'SUPPLEMENTAL SERVICES (BY)'!G47</f>
        <v>0</v>
      </c>
      <c r="K14" s="17">
        <f>SUM(C14,E14,G14,I14)</f>
        <v>0</v>
      </c>
      <c r="M14" s="121">
        <f>SUM(K14-'SUPPLEMENTAL SERVICES (BY)'!H51)</f>
        <v>0</v>
      </c>
    </row>
    <row r="15" spans="2:17" ht="19.5" thickBot="1" x14ac:dyDescent="0.35">
      <c r="C15" s="136">
        <f>SUM(C12,C14)</f>
        <v>0</v>
      </c>
      <c r="D15" s="45"/>
      <c r="E15" s="136">
        <f>SUM(E12,E14)</f>
        <v>0</v>
      </c>
      <c r="G15" s="136">
        <f>SUM(G12,G14)</f>
        <v>0</v>
      </c>
      <c r="H15" s="9"/>
      <c r="I15" s="136">
        <f>SUM(I12,I14)</f>
        <v>0</v>
      </c>
      <c r="K15" s="137">
        <f>SUM(K14,K12)</f>
        <v>0</v>
      </c>
    </row>
    <row r="16" spans="2:17" ht="19.5" thickTop="1" x14ac:dyDescent="0.3">
      <c r="I16" s="138"/>
    </row>
  </sheetData>
  <sheetProtection algorithmName="SHA-512" hashValue="0i8w4gAbcSHMP/ebebH0B9hKD4ZeBgovo8oBW3EkfarCkUk5ozDLX691ltCo77iIXy4NWBObKeiD2yhHXkVRpw==" saltValue="+hBmcO15/P2pAm5V3sgUSA==" spinCount="100000" sheet="1" objects="1" scenarios="1" formatCells="0" formatColumns="0" formatRows="0"/>
  <mergeCells count="6">
    <mergeCell ref="B8:I8"/>
    <mergeCell ref="B1:I1"/>
    <mergeCell ref="B2:K2"/>
    <mergeCell ref="B5:I5"/>
    <mergeCell ref="B6:K6"/>
    <mergeCell ref="B7:K7"/>
  </mergeCells>
  <pageMargins left="0.7" right="0.7" top="0.75" bottom="0.75" header="0.3" footer="0.3"/>
  <pageSetup scale="71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showGridLines="0" view="pageBreakPreview" topLeftCell="D25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10.42578125" style="26" customWidth="1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9.285156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41"/>
      <c r="D1" s="141"/>
      <c r="E1" s="141"/>
      <c r="F1" s="22"/>
      <c r="G1" s="22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3"/>
      <c r="S1" s="23"/>
    </row>
    <row r="2" spans="2:19" s="24" customFormat="1" ht="21" x14ac:dyDescent="0.35">
      <c r="B2" s="154" t="s">
        <v>948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2:19" s="24" customFormat="1" ht="21" x14ac:dyDescent="0.35">
      <c r="B3" s="155" t="s">
        <v>622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s="24" customFormat="1" ht="21" x14ac:dyDescent="0.35">
      <c r="B4" s="154" t="s">
        <v>427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2:19" s="24" customFormat="1" ht="21" x14ac:dyDescent="0.35">
      <c r="B5" s="155" t="s">
        <v>426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2:19" s="21" customFormat="1" ht="15.75" thickBot="1" x14ac:dyDescent="0.3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2:19" s="29" customFormat="1" ht="15.75" x14ac:dyDescent="0.25">
      <c r="B7" s="150" t="s">
        <v>420</v>
      </c>
      <c r="C7" s="151"/>
      <c r="D7" s="151"/>
      <c r="E7" s="151"/>
      <c r="F7" s="151"/>
      <c r="G7" s="151"/>
      <c r="H7" s="151"/>
      <c r="I7" s="151"/>
      <c r="J7" s="151"/>
      <c r="K7" s="151"/>
      <c r="L7" s="152" t="s">
        <v>421</v>
      </c>
      <c r="M7" s="152"/>
      <c r="N7" s="152"/>
      <c r="O7" s="152"/>
      <c r="P7" s="152"/>
      <c r="Q7" s="152"/>
      <c r="R7" s="152"/>
      <c r="S7" s="153"/>
    </row>
    <row r="8" spans="2:19" s="30" customFormat="1" ht="47.25" x14ac:dyDescent="0.25">
      <c r="B8" s="46" t="s">
        <v>0</v>
      </c>
      <c r="C8" s="47" t="s">
        <v>434</v>
      </c>
      <c r="D8" s="47" t="s">
        <v>435</v>
      </c>
      <c r="E8" s="47" t="s">
        <v>436</v>
      </c>
      <c r="F8" s="47" t="s">
        <v>437</v>
      </c>
      <c r="G8" s="47" t="s">
        <v>438</v>
      </c>
      <c r="H8" s="47" t="s">
        <v>439</v>
      </c>
      <c r="I8" s="47" t="s">
        <v>440</v>
      </c>
      <c r="J8" s="47" t="s">
        <v>441</v>
      </c>
      <c r="K8" s="47" t="s">
        <v>1</v>
      </c>
      <c r="L8" s="48" t="s">
        <v>423</v>
      </c>
      <c r="M8" s="49" t="s">
        <v>442</v>
      </c>
      <c r="N8" s="49" t="s">
        <v>443</v>
      </c>
      <c r="O8" s="50" t="s">
        <v>444</v>
      </c>
      <c r="P8" s="50" t="s">
        <v>445</v>
      </c>
      <c r="Q8" s="50" t="s">
        <v>446</v>
      </c>
      <c r="R8" s="51" t="s">
        <v>425</v>
      </c>
      <c r="S8" s="52" t="s">
        <v>447</v>
      </c>
    </row>
    <row r="9" spans="2:19" s="31" customFormat="1" ht="15.75" x14ac:dyDescent="0.25">
      <c r="B9" s="32" t="s">
        <v>99</v>
      </c>
      <c r="C9" s="33" t="s">
        <v>176</v>
      </c>
      <c r="D9" s="33" t="s">
        <v>3</v>
      </c>
      <c r="E9" s="34" t="s">
        <v>112</v>
      </c>
      <c r="F9" s="35" t="s">
        <v>113</v>
      </c>
      <c r="G9" s="60" t="s">
        <v>114</v>
      </c>
      <c r="H9" s="34" t="s">
        <v>25</v>
      </c>
      <c r="I9" s="34" t="s">
        <v>424</v>
      </c>
      <c r="J9" s="34">
        <v>20018</v>
      </c>
      <c r="K9" s="34">
        <v>5</v>
      </c>
      <c r="L9" s="44"/>
      <c r="M9" s="36" t="s">
        <v>6</v>
      </c>
      <c r="N9" s="36">
        <v>1</v>
      </c>
      <c r="O9" s="36" t="s">
        <v>17</v>
      </c>
      <c r="P9" s="34">
        <v>2</v>
      </c>
      <c r="Q9" s="34">
        <f>SUM(N9*P9)*52</f>
        <v>104</v>
      </c>
      <c r="R9" s="42"/>
      <c r="S9" s="43">
        <f>SUM(R9*Q9)*2</f>
        <v>0</v>
      </c>
    </row>
    <row r="10" spans="2:19" s="31" customFormat="1" ht="15.75" x14ac:dyDescent="0.25">
      <c r="B10" s="32" t="s">
        <v>100</v>
      </c>
      <c r="C10" s="33" t="s">
        <v>176</v>
      </c>
      <c r="D10" s="33" t="s">
        <v>3</v>
      </c>
      <c r="E10" s="34" t="s">
        <v>3</v>
      </c>
      <c r="F10" s="35" t="s">
        <v>116</v>
      </c>
      <c r="G10" s="60" t="s">
        <v>114</v>
      </c>
      <c r="H10" s="34" t="s">
        <v>25</v>
      </c>
      <c r="I10" s="34" t="s">
        <v>424</v>
      </c>
      <c r="J10" s="34">
        <v>20018</v>
      </c>
      <c r="K10" s="34">
        <v>5</v>
      </c>
      <c r="L10" s="44"/>
      <c r="M10" s="36" t="s">
        <v>6</v>
      </c>
      <c r="N10" s="36">
        <v>1</v>
      </c>
      <c r="O10" s="36" t="s">
        <v>17</v>
      </c>
      <c r="P10" s="34">
        <v>2</v>
      </c>
      <c r="Q10" s="34">
        <f t="shared" ref="Q10:Q73" si="0">SUM(N10*P10)*52</f>
        <v>104</v>
      </c>
      <c r="R10" s="42"/>
      <c r="S10" s="43">
        <f t="shared" ref="S10:S73" si="1">SUM(R10*Q10)*2</f>
        <v>0</v>
      </c>
    </row>
    <row r="11" spans="2:19" s="31" customFormat="1" ht="15.75" x14ac:dyDescent="0.25">
      <c r="B11" s="32" t="s">
        <v>103</v>
      </c>
      <c r="C11" s="33" t="s">
        <v>176</v>
      </c>
      <c r="D11" s="33" t="s">
        <v>3</v>
      </c>
      <c r="E11" s="34" t="s">
        <v>4</v>
      </c>
      <c r="F11" s="35" t="s">
        <v>129</v>
      </c>
      <c r="G11" s="60" t="s">
        <v>130</v>
      </c>
      <c r="H11" s="34" t="s">
        <v>25</v>
      </c>
      <c r="I11" s="34" t="s">
        <v>424</v>
      </c>
      <c r="J11" s="34">
        <v>20002</v>
      </c>
      <c r="K11" s="34">
        <v>5</v>
      </c>
      <c r="L11" s="44"/>
      <c r="M11" s="36" t="s">
        <v>6</v>
      </c>
      <c r="N11" s="36">
        <v>1</v>
      </c>
      <c r="O11" s="36" t="s">
        <v>7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15.75" x14ac:dyDescent="0.25">
      <c r="B12" s="32" t="s">
        <v>104</v>
      </c>
      <c r="C12" s="33" t="s">
        <v>176</v>
      </c>
      <c r="D12" s="33" t="s">
        <v>3</v>
      </c>
      <c r="E12" s="34" t="s">
        <v>4</v>
      </c>
      <c r="F12" s="37" t="s">
        <v>45</v>
      </c>
      <c r="G12" s="37" t="s">
        <v>46</v>
      </c>
      <c r="H12" s="38" t="s">
        <v>25</v>
      </c>
      <c r="I12" s="34" t="s">
        <v>424</v>
      </c>
      <c r="J12" s="38">
        <v>20018</v>
      </c>
      <c r="K12" s="38">
        <v>5</v>
      </c>
      <c r="L12" s="44"/>
      <c r="M12" s="36" t="s">
        <v>6</v>
      </c>
      <c r="N12" s="39">
        <v>1</v>
      </c>
      <c r="O12" s="36" t="s">
        <v>17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105</v>
      </c>
      <c r="C13" s="33" t="s">
        <v>176</v>
      </c>
      <c r="D13" s="33" t="s">
        <v>3</v>
      </c>
      <c r="E13" s="34" t="s">
        <v>112</v>
      </c>
      <c r="F13" s="35" t="s">
        <v>142</v>
      </c>
      <c r="G13" s="60" t="s">
        <v>143</v>
      </c>
      <c r="H13" s="34" t="s">
        <v>25</v>
      </c>
      <c r="I13" s="34" t="s">
        <v>424</v>
      </c>
      <c r="J13" s="34">
        <v>20017</v>
      </c>
      <c r="K13" s="34">
        <v>5</v>
      </c>
      <c r="L13" s="44"/>
      <c r="M13" s="36" t="s">
        <v>6</v>
      </c>
      <c r="N13" s="36">
        <v>1</v>
      </c>
      <c r="O13" s="36" t="s">
        <v>17</v>
      </c>
      <c r="P13" s="34">
        <v>2</v>
      </c>
      <c r="Q13" s="34">
        <f t="shared" si="0"/>
        <v>104</v>
      </c>
      <c r="R13" s="42"/>
      <c r="S13" s="43">
        <f t="shared" si="1"/>
        <v>0</v>
      </c>
    </row>
    <row r="14" spans="2:19" s="31" customFormat="1" ht="15.75" x14ac:dyDescent="0.25">
      <c r="B14" s="32" t="s">
        <v>106</v>
      </c>
      <c r="C14" s="33" t="s">
        <v>176</v>
      </c>
      <c r="D14" s="33" t="s">
        <v>3</v>
      </c>
      <c r="E14" s="34" t="s">
        <v>112</v>
      </c>
      <c r="F14" s="35" t="s">
        <v>145</v>
      </c>
      <c r="G14" s="60" t="s">
        <v>146</v>
      </c>
      <c r="H14" s="34" t="s">
        <v>25</v>
      </c>
      <c r="I14" s="34" t="s">
        <v>424</v>
      </c>
      <c r="J14" s="34">
        <v>20002</v>
      </c>
      <c r="K14" s="34">
        <v>5</v>
      </c>
      <c r="L14" s="44"/>
      <c r="M14" s="36" t="s">
        <v>6</v>
      </c>
      <c r="N14" s="36">
        <v>1</v>
      </c>
      <c r="O14" s="36" t="s">
        <v>17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15.75" x14ac:dyDescent="0.25">
      <c r="B15" s="32" t="s">
        <v>107</v>
      </c>
      <c r="C15" s="33" t="s">
        <v>176</v>
      </c>
      <c r="D15" s="33" t="s">
        <v>3</v>
      </c>
      <c r="E15" s="34" t="s">
        <v>112</v>
      </c>
      <c r="F15" s="35" t="s">
        <v>148</v>
      </c>
      <c r="G15" s="60" t="s">
        <v>149</v>
      </c>
      <c r="H15" s="34" t="s">
        <v>25</v>
      </c>
      <c r="I15" s="34" t="s">
        <v>424</v>
      </c>
      <c r="J15" s="34">
        <v>20017</v>
      </c>
      <c r="K15" s="34">
        <v>5</v>
      </c>
      <c r="L15" s="44"/>
      <c r="M15" s="36" t="s">
        <v>6</v>
      </c>
      <c r="N15" s="36">
        <v>1</v>
      </c>
      <c r="O15" s="36" t="s">
        <v>17</v>
      </c>
      <c r="P15" s="34">
        <v>2</v>
      </c>
      <c r="Q15" s="34">
        <f t="shared" si="0"/>
        <v>104</v>
      </c>
      <c r="R15" s="42"/>
      <c r="S15" s="43">
        <f t="shared" si="1"/>
        <v>0</v>
      </c>
    </row>
    <row r="16" spans="2:19" s="31" customFormat="1" ht="15.75" x14ac:dyDescent="0.25">
      <c r="B16" s="32" t="s">
        <v>29</v>
      </c>
      <c r="C16" s="33" t="s">
        <v>176</v>
      </c>
      <c r="D16" s="33" t="s">
        <v>3</v>
      </c>
      <c r="E16" s="34" t="s">
        <v>112</v>
      </c>
      <c r="F16" s="35" t="s">
        <v>151</v>
      </c>
      <c r="G16" s="60" t="s">
        <v>152</v>
      </c>
      <c r="H16" s="34" t="s">
        <v>25</v>
      </c>
      <c r="I16" s="34" t="s">
        <v>424</v>
      </c>
      <c r="J16" s="34">
        <v>20018</v>
      </c>
      <c r="K16" s="34">
        <v>5</v>
      </c>
      <c r="L16" s="44"/>
      <c r="M16" s="36" t="s">
        <v>6</v>
      </c>
      <c r="N16" s="36">
        <v>1</v>
      </c>
      <c r="O16" s="36" t="s">
        <v>17</v>
      </c>
      <c r="P16" s="34">
        <v>2</v>
      </c>
      <c r="Q16" s="34">
        <f t="shared" si="0"/>
        <v>104</v>
      </c>
      <c r="R16" s="42"/>
      <c r="S16" s="43">
        <f t="shared" si="1"/>
        <v>0</v>
      </c>
    </row>
    <row r="17" spans="2:19" s="31" customFormat="1" ht="31.5" x14ac:dyDescent="0.25">
      <c r="B17" s="32" t="s">
        <v>115</v>
      </c>
      <c r="C17" s="33" t="s">
        <v>176</v>
      </c>
      <c r="D17" s="33" t="s">
        <v>3</v>
      </c>
      <c r="E17" s="34" t="s">
        <v>112</v>
      </c>
      <c r="F17" s="35" t="s">
        <v>155</v>
      </c>
      <c r="G17" s="60" t="s">
        <v>156</v>
      </c>
      <c r="H17" s="34" t="s">
        <v>5</v>
      </c>
      <c r="I17" s="34" t="s">
        <v>424</v>
      </c>
      <c r="J17" s="34">
        <v>20002</v>
      </c>
      <c r="K17" s="34">
        <v>5</v>
      </c>
      <c r="L17" s="44"/>
      <c r="M17" s="36" t="s">
        <v>6</v>
      </c>
      <c r="N17" s="36">
        <v>1</v>
      </c>
      <c r="O17" s="36" t="s">
        <v>7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117</v>
      </c>
      <c r="C18" s="33" t="s">
        <v>176</v>
      </c>
      <c r="D18" s="33" t="s">
        <v>3</v>
      </c>
      <c r="E18" s="34" t="s">
        <v>169</v>
      </c>
      <c r="F18" s="35" t="s">
        <v>170</v>
      </c>
      <c r="G18" s="61" t="s">
        <v>171</v>
      </c>
      <c r="H18" s="34" t="s">
        <v>25</v>
      </c>
      <c r="I18" s="34" t="s">
        <v>424</v>
      </c>
      <c r="J18" s="34">
        <v>20002</v>
      </c>
      <c r="K18" s="34">
        <v>5</v>
      </c>
      <c r="L18" s="44"/>
      <c r="M18" s="36" t="s">
        <v>6</v>
      </c>
      <c r="N18" s="36">
        <v>1</v>
      </c>
      <c r="O18" s="36" t="s">
        <v>17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120</v>
      </c>
      <c r="C19" s="33" t="s">
        <v>176</v>
      </c>
      <c r="D19" s="33" t="s">
        <v>3</v>
      </c>
      <c r="E19" s="34" t="s">
        <v>47</v>
      </c>
      <c r="F19" s="35" t="s">
        <v>47</v>
      </c>
      <c r="G19" s="37" t="s">
        <v>55</v>
      </c>
      <c r="H19" s="38" t="s">
        <v>25</v>
      </c>
      <c r="I19" s="34" t="s">
        <v>424</v>
      </c>
      <c r="J19" s="38">
        <v>20002</v>
      </c>
      <c r="K19" s="38">
        <v>5</v>
      </c>
      <c r="L19" s="44"/>
      <c r="M19" s="39" t="s">
        <v>6</v>
      </c>
      <c r="N19" s="39">
        <v>1</v>
      </c>
      <c r="O19" s="39" t="s">
        <v>7</v>
      </c>
      <c r="P19" s="38">
        <v>2</v>
      </c>
      <c r="Q19" s="34">
        <f t="shared" si="0"/>
        <v>104</v>
      </c>
      <c r="R19" s="42"/>
      <c r="S19" s="43">
        <f t="shared" si="1"/>
        <v>0</v>
      </c>
    </row>
    <row r="20" spans="2:19" s="31" customFormat="1" ht="15.75" x14ac:dyDescent="0.25">
      <c r="B20" s="32" t="s">
        <v>123</v>
      </c>
      <c r="C20" s="33" t="s">
        <v>176</v>
      </c>
      <c r="D20" s="33" t="s">
        <v>3</v>
      </c>
      <c r="E20" s="34" t="s">
        <v>47</v>
      </c>
      <c r="F20" s="35" t="s">
        <v>59</v>
      </c>
      <c r="G20" s="60" t="s">
        <v>60</v>
      </c>
      <c r="H20" s="34" t="s">
        <v>25</v>
      </c>
      <c r="I20" s="34" t="s">
        <v>424</v>
      </c>
      <c r="J20" s="34">
        <v>20018</v>
      </c>
      <c r="K20" s="34">
        <v>5</v>
      </c>
      <c r="L20" s="44"/>
      <c r="M20" s="36" t="s">
        <v>6</v>
      </c>
      <c r="N20" s="36">
        <v>1</v>
      </c>
      <c r="O20" s="36" t="s">
        <v>7</v>
      </c>
      <c r="P20" s="34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37</v>
      </c>
      <c r="C21" s="33" t="s">
        <v>176</v>
      </c>
      <c r="D21" s="33" t="s">
        <v>3</v>
      </c>
      <c r="E21" s="34" t="s">
        <v>213</v>
      </c>
      <c r="F21" s="35" t="s">
        <v>213</v>
      </c>
      <c r="G21" s="60" t="s">
        <v>214</v>
      </c>
      <c r="H21" s="34" t="s">
        <v>25</v>
      </c>
      <c r="I21" s="34" t="s">
        <v>424</v>
      </c>
      <c r="J21" s="34">
        <v>20002</v>
      </c>
      <c r="K21" s="34">
        <v>5</v>
      </c>
      <c r="L21" s="44"/>
      <c r="M21" s="36" t="s">
        <v>6</v>
      </c>
      <c r="N21" s="36">
        <v>1</v>
      </c>
      <c r="O21" s="36" t="s">
        <v>17</v>
      </c>
      <c r="P21" s="34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128</v>
      </c>
      <c r="C22" s="33" t="s">
        <v>176</v>
      </c>
      <c r="D22" s="33" t="s">
        <v>3</v>
      </c>
      <c r="E22" s="34" t="s">
        <v>213</v>
      </c>
      <c r="F22" s="35" t="s">
        <v>216</v>
      </c>
      <c r="G22" s="60" t="s">
        <v>217</v>
      </c>
      <c r="H22" s="34" t="s">
        <v>25</v>
      </c>
      <c r="I22" s="34" t="s">
        <v>424</v>
      </c>
      <c r="J22" s="34">
        <v>20002</v>
      </c>
      <c r="K22" s="34">
        <v>5</v>
      </c>
      <c r="L22" s="44"/>
      <c r="M22" s="36" t="s">
        <v>6</v>
      </c>
      <c r="N22" s="36">
        <v>1</v>
      </c>
      <c r="O22" s="36" t="s">
        <v>7</v>
      </c>
      <c r="P22" s="34">
        <v>2</v>
      </c>
      <c r="Q22" s="34">
        <f t="shared" si="0"/>
        <v>104</v>
      </c>
      <c r="R22" s="42"/>
      <c r="S22" s="43">
        <f t="shared" si="1"/>
        <v>0</v>
      </c>
    </row>
    <row r="23" spans="2:19" s="31" customFormat="1" ht="15.75" x14ac:dyDescent="0.25">
      <c r="B23" s="32" t="s">
        <v>33</v>
      </c>
      <c r="C23" s="33" t="s">
        <v>176</v>
      </c>
      <c r="D23" s="33" t="s">
        <v>3</v>
      </c>
      <c r="E23" s="34" t="s">
        <v>213</v>
      </c>
      <c r="F23" s="40" t="s">
        <v>220</v>
      </c>
      <c r="G23" s="40" t="s">
        <v>221</v>
      </c>
      <c r="H23" s="41" t="s">
        <v>25</v>
      </c>
      <c r="I23" s="34" t="s">
        <v>424</v>
      </c>
      <c r="J23" s="41">
        <v>20002</v>
      </c>
      <c r="K23" s="41">
        <v>5</v>
      </c>
      <c r="L23" s="44"/>
      <c r="M23" s="36" t="s">
        <v>6</v>
      </c>
      <c r="N23" s="39">
        <v>1</v>
      </c>
      <c r="O23" s="36" t="s">
        <v>17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31.5" x14ac:dyDescent="0.25">
      <c r="B24" s="32" t="s">
        <v>44</v>
      </c>
      <c r="C24" s="33" t="s">
        <v>176</v>
      </c>
      <c r="D24" s="33" t="s">
        <v>3</v>
      </c>
      <c r="E24" s="34" t="s">
        <v>229</v>
      </c>
      <c r="F24" s="40" t="s">
        <v>230</v>
      </c>
      <c r="G24" s="40" t="s">
        <v>231</v>
      </c>
      <c r="H24" s="41" t="s">
        <v>25</v>
      </c>
      <c r="I24" s="34" t="s">
        <v>424</v>
      </c>
      <c r="J24" s="41">
        <v>20002</v>
      </c>
      <c r="K24" s="41">
        <v>5</v>
      </c>
      <c r="L24" s="44"/>
      <c r="M24" s="36" t="s">
        <v>6</v>
      </c>
      <c r="N24" s="39">
        <v>1</v>
      </c>
      <c r="O24" s="36" t="s">
        <v>7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36</v>
      </c>
      <c r="C25" s="33" t="s">
        <v>176</v>
      </c>
      <c r="D25" s="33" t="s">
        <v>3</v>
      </c>
      <c r="E25" s="34" t="s">
        <v>112</v>
      </c>
      <c r="F25" s="35" t="s">
        <v>232</v>
      </c>
      <c r="G25" s="60" t="s">
        <v>233</v>
      </c>
      <c r="H25" s="34" t="s">
        <v>25</v>
      </c>
      <c r="I25" s="34" t="s">
        <v>424</v>
      </c>
      <c r="J25" s="34">
        <v>20003</v>
      </c>
      <c r="K25" s="34">
        <v>5</v>
      </c>
      <c r="L25" s="44"/>
      <c r="M25" s="36" t="s">
        <v>6</v>
      </c>
      <c r="N25" s="36">
        <v>1</v>
      </c>
      <c r="O25" s="36" t="s">
        <v>17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131</v>
      </c>
      <c r="C26" s="33" t="s">
        <v>176</v>
      </c>
      <c r="D26" s="33" t="s">
        <v>3</v>
      </c>
      <c r="E26" s="34" t="s">
        <v>4</v>
      </c>
      <c r="F26" s="35" t="s">
        <v>72</v>
      </c>
      <c r="G26" s="60" t="s">
        <v>73</v>
      </c>
      <c r="H26" s="34" t="s">
        <v>25</v>
      </c>
      <c r="I26" s="34" t="s">
        <v>424</v>
      </c>
      <c r="J26" s="34">
        <v>20002</v>
      </c>
      <c r="K26" s="34">
        <v>5</v>
      </c>
      <c r="L26" s="44"/>
      <c r="M26" s="36" t="s">
        <v>6</v>
      </c>
      <c r="N26" s="36">
        <v>1</v>
      </c>
      <c r="O26" s="36" t="s">
        <v>7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132</v>
      </c>
      <c r="C27" s="33" t="s">
        <v>176</v>
      </c>
      <c r="D27" s="33" t="s">
        <v>3</v>
      </c>
      <c r="E27" s="34" t="s">
        <v>9</v>
      </c>
      <c r="F27" s="35" t="s">
        <v>238</v>
      </c>
      <c r="G27" s="60" t="s">
        <v>239</v>
      </c>
      <c r="H27" s="34" t="s">
        <v>25</v>
      </c>
      <c r="I27" s="34" t="s">
        <v>424</v>
      </c>
      <c r="J27" s="34">
        <v>20002</v>
      </c>
      <c r="K27" s="34">
        <v>5</v>
      </c>
      <c r="L27" s="44"/>
      <c r="M27" s="36" t="s">
        <v>6</v>
      </c>
      <c r="N27" s="36">
        <v>1</v>
      </c>
      <c r="O27" s="36" t="s">
        <v>7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135</v>
      </c>
      <c r="C28" s="33" t="s">
        <v>176</v>
      </c>
      <c r="D28" s="33" t="s">
        <v>3</v>
      </c>
      <c r="E28" s="34" t="s">
        <v>169</v>
      </c>
      <c r="F28" s="35" t="s">
        <v>247</v>
      </c>
      <c r="G28" s="60" t="s">
        <v>248</v>
      </c>
      <c r="H28" s="34" t="s">
        <v>25</v>
      </c>
      <c r="I28" s="34" t="s">
        <v>424</v>
      </c>
      <c r="J28" s="34">
        <v>20018</v>
      </c>
      <c r="K28" s="34">
        <v>5</v>
      </c>
      <c r="L28" s="44"/>
      <c r="M28" s="36" t="s">
        <v>6</v>
      </c>
      <c r="N28" s="36">
        <v>1</v>
      </c>
      <c r="O28" s="36" t="s">
        <v>17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50</v>
      </c>
      <c r="C29" s="33" t="s">
        <v>176</v>
      </c>
      <c r="D29" s="33" t="s">
        <v>3</v>
      </c>
      <c r="E29" s="34" t="s">
        <v>4</v>
      </c>
      <c r="F29" s="35" t="s">
        <v>23</v>
      </c>
      <c r="G29" s="60" t="s">
        <v>24</v>
      </c>
      <c r="H29" s="34" t="s">
        <v>25</v>
      </c>
      <c r="I29" s="34" t="s">
        <v>424</v>
      </c>
      <c r="J29" s="34">
        <v>20018</v>
      </c>
      <c r="K29" s="34">
        <v>5</v>
      </c>
      <c r="L29" s="44"/>
      <c r="M29" s="36" t="s">
        <v>6</v>
      </c>
      <c r="N29" s="36">
        <v>1</v>
      </c>
      <c r="O29" s="36" t="s">
        <v>17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40</v>
      </c>
      <c r="C30" s="33" t="s">
        <v>176</v>
      </c>
      <c r="D30" s="33" t="s">
        <v>3</v>
      </c>
      <c r="E30" s="34" t="s">
        <v>112</v>
      </c>
      <c r="F30" s="35" t="s">
        <v>256</v>
      </c>
      <c r="G30" s="60" t="s">
        <v>257</v>
      </c>
      <c r="H30" s="34" t="s">
        <v>5</v>
      </c>
      <c r="I30" s="34" t="s">
        <v>424</v>
      </c>
      <c r="J30" s="34">
        <v>20037</v>
      </c>
      <c r="K30" s="34">
        <v>5</v>
      </c>
      <c r="L30" s="44"/>
      <c r="M30" s="36" t="s">
        <v>6</v>
      </c>
      <c r="N30" s="36">
        <v>1</v>
      </c>
      <c r="O30" s="36" t="s">
        <v>7</v>
      </c>
      <c r="P30" s="34">
        <v>2</v>
      </c>
      <c r="Q30" s="34">
        <f t="shared" si="0"/>
        <v>104</v>
      </c>
      <c r="R30" s="42"/>
      <c r="S30" s="43">
        <f t="shared" si="1"/>
        <v>0</v>
      </c>
    </row>
    <row r="31" spans="2:19" s="31" customFormat="1" ht="15.75" x14ac:dyDescent="0.25">
      <c r="B31" s="32" t="s">
        <v>137</v>
      </c>
      <c r="C31" s="33" t="s">
        <v>176</v>
      </c>
      <c r="D31" s="33" t="s">
        <v>3</v>
      </c>
      <c r="E31" s="34" t="s">
        <v>4</v>
      </c>
      <c r="F31" s="35" t="s">
        <v>271</v>
      </c>
      <c r="G31" s="60" t="s">
        <v>272</v>
      </c>
      <c r="H31" s="34" t="s">
        <v>25</v>
      </c>
      <c r="I31" s="34" t="s">
        <v>424</v>
      </c>
      <c r="J31" s="34">
        <v>20002</v>
      </c>
      <c r="K31" s="34">
        <v>5</v>
      </c>
      <c r="L31" s="44"/>
      <c r="M31" s="36" t="s">
        <v>6</v>
      </c>
      <c r="N31" s="36">
        <v>1</v>
      </c>
      <c r="O31" s="36" t="s">
        <v>7</v>
      </c>
      <c r="P31" s="34">
        <v>2</v>
      </c>
      <c r="Q31" s="34">
        <f t="shared" si="0"/>
        <v>104</v>
      </c>
      <c r="R31" s="42"/>
      <c r="S31" s="43">
        <f t="shared" si="1"/>
        <v>0</v>
      </c>
    </row>
    <row r="32" spans="2:19" s="31" customFormat="1" ht="15.75" x14ac:dyDescent="0.25">
      <c r="B32" s="32" t="s">
        <v>54</v>
      </c>
      <c r="C32" s="33" t="s">
        <v>176</v>
      </c>
      <c r="D32" s="33" t="s">
        <v>3</v>
      </c>
      <c r="E32" s="34" t="s">
        <v>112</v>
      </c>
      <c r="F32" s="37" t="s">
        <v>271</v>
      </c>
      <c r="G32" s="37" t="s">
        <v>272</v>
      </c>
      <c r="H32" s="38" t="s">
        <v>25</v>
      </c>
      <c r="I32" s="34" t="s">
        <v>424</v>
      </c>
      <c r="J32" s="38">
        <v>20002</v>
      </c>
      <c r="K32" s="38">
        <v>5</v>
      </c>
      <c r="L32" s="44"/>
      <c r="M32" s="36" t="s">
        <v>6</v>
      </c>
      <c r="N32" s="39">
        <v>2</v>
      </c>
      <c r="O32" s="36" t="s">
        <v>7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140</v>
      </c>
      <c r="C33" s="33" t="s">
        <v>176</v>
      </c>
      <c r="D33" s="33" t="s">
        <v>3</v>
      </c>
      <c r="E33" s="34" t="s">
        <v>4</v>
      </c>
      <c r="F33" s="35" t="s">
        <v>97</v>
      </c>
      <c r="G33" s="60" t="s">
        <v>98</v>
      </c>
      <c r="H33" s="34" t="s">
        <v>25</v>
      </c>
      <c r="I33" s="34" t="s">
        <v>424</v>
      </c>
      <c r="J33" s="34">
        <v>20018</v>
      </c>
      <c r="K33" s="34">
        <v>5</v>
      </c>
      <c r="L33" s="44"/>
      <c r="M33" s="36" t="s">
        <v>6</v>
      </c>
      <c r="N33" s="36">
        <v>1</v>
      </c>
      <c r="O33" s="36" t="s">
        <v>7</v>
      </c>
      <c r="P33" s="34">
        <v>2</v>
      </c>
      <c r="Q33" s="34">
        <f t="shared" si="0"/>
        <v>104</v>
      </c>
      <c r="R33" s="42"/>
      <c r="S33" s="43">
        <f t="shared" si="1"/>
        <v>0</v>
      </c>
    </row>
    <row r="34" spans="2:19" s="31" customFormat="1" ht="15.75" x14ac:dyDescent="0.25">
      <c r="B34" s="32" t="s">
        <v>57</v>
      </c>
      <c r="C34" s="33" t="s">
        <v>176</v>
      </c>
      <c r="D34" s="33" t="s">
        <v>3</v>
      </c>
      <c r="E34" s="34" t="s">
        <v>112</v>
      </c>
      <c r="F34" s="35" t="s">
        <v>311</v>
      </c>
      <c r="G34" s="60" t="s">
        <v>312</v>
      </c>
      <c r="H34" s="34" t="s">
        <v>25</v>
      </c>
      <c r="I34" s="34" t="s">
        <v>424</v>
      </c>
      <c r="J34" s="34">
        <v>20002</v>
      </c>
      <c r="K34" s="34">
        <v>5</v>
      </c>
      <c r="L34" s="44"/>
      <c r="M34" s="36" t="s">
        <v>6</v>
      </c>
      <c r="N34" s="36">
        <v>1</v>
      </c>
      <c r="O34" s="36" t="s">
        <v>7</v>
      </c>
      <c r="P34" s="34">
        <v>2</v>
      </c>
      <c r="Q34" s="34">
        <f t="shared" si="0"/>
        <v>104</v>
      </c>
      <c r="R34" s="42"/>
      <c r="S34" s="43">
        <f t="shared" si="1"/>
        <v>0</v>
      </c>
    </row>
    <row r="35" spans="2:19" s="4" customFormat="1" ht="15.75" x14ac:dyDescent="0.25">
      <c r="B35" s="32" t="s">
        <v>141</v>
      </c>
      <c r="C35" s="53"/>
      <c r="D35" s="33" t="s">
        <v>3</v>
      </c>
      <c r="E35" s="53" t="s">
        <v>112</v>
      </c>
      <c r="F35" s="54" t="s">
        <v>319</v>
      </c>
      <c r="G35" s="54" t="s">
        <v>320</v>
      </c>
      <c r="H35" s="53" t="s">
        <v>25</v>
      </c>
      <c r="I35" s="34" t="s">
        <v>424</v>
      </c>
      <c r="J35" s="53">
        <v>20017</v>
      </c>
      <c r="K35" s="53">
        <v>5</v>
      </c>
      <c r="L35" s="55"/>
      <c r="M35" s="53" t="s">
        <v>6</v>
      </c>
      <c r="N35" s="53">
        <v>1</v>
      </c>
      <c r="O35" s="53" t="s">
        <v>7</v>
      </c>
      <c r="P35" s="53">
        <v>2</v>
      </c>
      <c r="Q35" s="34">
        <f t="shared" si="0"/>
        <v>104</v>
      </c>
      <c r="R35" s="42"/>
      <c r="S35" s="43">
        <f t="shared" si="1"/>
        <v>0</v>
      </c>
    </row>
    <row r="36" spans="2:19" s="56" customFormat="1" ht="15.75" x14ac:dyDescent="0.25">
      <c r="B36" s="32" t="s">
        <v>144</v>
      </c>
      <c r="C36" s="53"/>
      <c r="D36" s="33" t="s">
        <v>3</v>
      </c>
      <c r="E36" s="53" t="s">
        <v>112</v>
      </c>
      <c r="F36" s="54" t="s">
        <v>321</v>
      </c>
      <c r="G36" s="54" t="s">
        <v>322</v>
      </c>
      <c r="H36" s="53" t="s">
        <v>5</v>
      </c>
      <c r="I36" s="34" t="s">
        <v>424</v>
      </c>
      <c r="J36" s="53">
        <v>20016</v>
      </c>
      <c r="K36" s="53">
        <v>5</v>
      </c>
      <c r="L36" s="55"/>
      <c r="M36" s="53" t="s">
        <v>89</v>
      </c>
      <c r="N36" s="53">
        <v>1</v>
      </c>
      <c r="O36" s="53" t="s">
        <v>17</v>
      </c>
      <c r="P36" s="53">
        <v>2</v>
      </c>
      <c r="Q36" s="34">
        <f t="shared" si="0"/>
        <v>104</v>
      </c>
      <c r="R36" s="42"/>
      <c r="S36" s="43">
        <f t="shared" si="1"/>
        <v>0</v>
      </c>
    </row>
    <row r="37" spans="2:19" s="4" customFormat="1" ht="15.75" x14ac:dyDescent="0.25">
      <c r="B37" s="32" t="s">
        <v>147</v>
      </c>
      <c r="C37" s="53"/>
      <c r="D37" s="33" t="s">
        <v>3</v>
      </c>
      <c r="E37" s="53" t="s">
        <v>112</v>
      </c>
      <c r="F37" s="54" t="s">
        <v>335</v>
      </c>
      <c r="G37" s="54" t="s">
        <v>336</v>
      </c>
      <c r="H37" s="53" t="s">
        <v>25</v>
      </c>
      <c r="I37" s="34" t="s">
        <v>424</v>
      </c>
      <c r="J37" s="53">
        <v>20002</v>
      </c>
      <c r="K37" s="53">
        <v>5</v>
      </c>
      <c r="L37" s="55"/>
      <c r="M37" s="53" t="s">
        <v>6</v>
      </c>
      <c r="N37" s="53">
        <v>1</v>
      </c>
      <c r="O37" s="53" t="s">
        <v>17</v>
      </c>
      <c r="P37" s="53">
        <v>2</v>
      </c>
      <c r="Q37" s="34">
        <f t="shared" si="0"/>
        <v>104</v>
      </c>
      <c r="R37" s="42"/>
      <c r="S37" s="43">
        <f t="shared" si="1"/>
        <v>0</v>
      </c>
    </row>
    <row r="38" spans="2:19" s="4" customFormat="1" ht="15.75" x14ac:dyDescent="0.25">
      <c r="B38" s="32" t="s">
        <v>61</v>
      </c>
      <c r="C38" s="53"/>
      <c r="D38" s="33" t="s">
        <v>3</v>
      </c>
      <c r="E38" s="53" t="s">
        <v>112</v>
      </c>
      <c r="F38" s="54" t="s">
        <v>350</v>
      </c>
      <c r="G38" s="54" t="s">
        <v>351</v>
      </c>
      <c r="H38" s="53" t="s">
        <v>25</v>
      </c>
      <c r="I38" s="34" t="s">
        <v>424</v>
      </c>
      <c r="J38" s="53">
        <v>20018</v>
      </c>
      <c r="K38" s="53">
        <v>5</v>
      </c>
      <c r="L38" s="55"/>
      <c r="M38" s="53" t="s">
        <v>6</v>
      </c>
      <c r="N38" s="53">
        <v>1</v>
      </c>
      <c r="O38" s="53" t="s">
        <v>7</v>
      </c>
      <c r="P38" s="53">
        <v>2</v>
      </c>
      <c r="Q38" s="34">
        <f t="shared" si="0"/>
        <v>104</v>
      </c>
      <c r="R38" s="42"/>
      <c r="S38" s="43">
        <f t="shared" si="1"/>
        <v>0</v>
      </c>
    </row>
    <row r="39" spans="2:19" s="4" customFormat="1" ht="15.75" x14ac:dyDescent="0.25">
      <c r="B39" s="32" t="s">
        <v>150</v>
      </c>
      <c r="C39" s="53"/>
      <c r="D39" s="33" t="s">
        <v>3</v>
      </c>
      <c r="E39" s="53" t="s">
        <v>112</v>
      </c>
      <c r="F39" s="54" t="s">
        <v>356</v>
      </c>
      <c r="G39" s="54" t="s">
        <v>357</v>
      </c>
      <c r="H39" s="53" t="s">
        <v>25</v>
      </c>
      <c r="I39" s="34" t="s">
        <v>424</v>
      </c>
      <c r="J39" s="53">
        <v>20002</v>
      </c>
      <c r="K39" s="53">
        <v>5</v>
      </c>
      <c r="L39" s="55"/>
      <c r="M39" s="53" t="s">
        <v>6</v>
      </c>
      <c r="N39" s="53">
        <v>1</v>
      </c>
      <c r="O39" s="53" t="s">
        <v>7</v>
      </c>
      <c r="P39" s="53">
        <v>2</v>
      </c>
      <c r="Q39" s="34">
        <f t="shared" si="0"/>
        <v>104</v>
      </c>
      <c r="R39" s="42"/>
      <c r="S39" s="43">
        <f t="shared" si="1"/>
        <v>0</v>
      </c>
    </row>
    <row r="40" spans="2:19" s="4" customFormat="1" ht="15.75" x14ac:dyDescent="0.25">
      <c r="B40" s="32" t="s">
        <v>8</v>
      </c>
      <c r="C40" s="53"/>
      <c r="D40" s="33" t="s">
        <v>3</v>
      </c>
      <c r="E40" s="53" t="s">
        <v>112</v>
      </c>
      <c r="F40" s="54" t="s">
        <v>362</v>
      </c>
      <c r="G40" s="54" t="s">
        <v>363</v>
      </c>
      <c r="H40" s="53" t="s">
        <v>25</v>
      </c>
      <c r="I40" s="34" t="s">
        <v>424</v>
      </c>
      <c r="J40" s="53">
        <v>20019</v>
      </c>
      <c r="K40" s="53">
        <v>5</v>
      </c>
      <c r="L40" s="55"/>
      <c r="M40" s="53" t="s">
        <v>89</v>
      </c>
      <c r="N40" s="53">
        <v>1</v>
      </c>
      <c r="O40" s="53" t="s">
        <v>17</v>
      </c>
      <c r="P40" s="53">
        <v>2</v>
      </c>
      <c r="Q40" s="34">
        <f t="shared" si="0"/>
        <v>104</v>
      </c>
      <c r="R40" s="42"/>
      <c r="S40" s="43">
        <f t="shared" si="1"/>
        <v>0</v>
      </c>
    </row>
    <row r="41" spans="2:19" s="4" customFormat="1" ht="15.75" x14ac:dyDescent="0.25">
      <c r="B41" s="32" t="s">
        <v>64</v>
      </c>
      <c r="C41" s="53"/>
      <c r="D41" s="33" t="s">
        <v>3</v>
      </c>
      <c r="E41" s="53" t="s">
        <v>4</v>
      </c>
      <c r="F41" s="54" t="s">
        <v>384</v>
      </c>
      <c r="G41" s="54" t="s">
        <v>385</v>
      </c>
      <c r="H41" s="53" t="s">
        <v>25</v>
      </c>
      <c r="I41" s="34" t="s">
        <v>424</v>
      </c>
      <c r="J41" s="53">
        <v>20002</v>
      </c>
      <c r="K41" s="53">
        <v>5</v>
      </c>
      <c r="L41" s="55"/>
      <c r="M41" s="53" t="s">
        <v>89</v>
      </c>
      <c r="N41" s="53">
        <v>1</v>
      </c>
      <c r="O41" s="53" t="s">
        <v>7</v>
      </c>
      <c r="P41" s="53">
        <v>2</v>
      </c>
      <c r="Q41" s="34">
        <f t="shared" si="0"/>
        <v>104</v>
      </c>
      <c r="R41" s="42"/>
      <c r="S41" s="43">
        <f t="shared" si="1"/>
        <v>0</v>
      </c>
    </row>
    <row r="42" spans="2:19" s="4" customFormat="1" ht="15.75" x14ac:dyDescent="0.25">
      <c r="B42" s="32" t="s">
        <v>67</v>
      </c>
      <c r="C42" s="53"/>
      <c r="D42" s="33" t="s">
        <v>3</v>
      </c>
      <c r="E42" s="53" t="s">
        <v>76</v>
      </c>
      <c r="F42" s="54" t="s">
        <v>395</v>
      </c>
      <c r="G42" s="54" t="s">
        <v>396</v>
      </c>
      <c r="H42" s="53" t="s">
        <v>25</v>
      </c>
      <c r="I42" s="34" t="s">
        <v>424</v>
      </c>
      <c r="J42" s="53">
        <v>20018</v>
      </c>
      <c r="K42" s="53">
        <v>5</v>
      </c>
      <c r="L42" s="55"/>
      <c r="M42" s="53" t="s">
        <v>6</v>
      </c>
      <c r="N42" s="53">
        <v>2</v>
      </c>
      <c r="O42" s="53" t="s">
        <v>17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30" x14ac:dyDescent="0.25">
      <c r="B43" s="32" t="s">
        <v>13</v>
      </c>
      <c r="C43" s="53"/>
      <c r="D43" s="33" t="s">
        <v>3</v>
      </c>
      <c r="E43" s="53" t="s">
        <v>112</v>
      </c>
      <c r="F43" s="54" t="s">
        <v>399</v>
      </c>
      <c r="G43" s="54" t="s">
        <v>90</v>
      </c>
      <c r="H43" s="53" t="s">
        <v>25</v>
      </c>
      <c r="I43" s="34" t="s">
        <v>424</v>
      </c>
      <c r="J43" s="53">
        <v>20002</v>
      </c>
      <c r="K43" s="53">
        <v>5</v>
      </c>
      <c r="L43" s="55"/>
      <c r="M43" s="53" t="s">
        <v>6</v>
      </c>
      <c r="N43" s="53">
        <v>1</v>
      </c>
      <c r="O43" s="53" t="s">
        <v>17</v>
      </c>
      <c r="P43" s="53">
        <v>2</v>
      </c>
      <c r="Q43" s="34">
        <f t="shared" si="0"/>
        <v>104</v>
      </c>
      <c r="R43" s="42"/>
      <c r="S43" s="43">
        <f t="shared" si="1"/>
        <v>0</v>
      </c>
    </row>
    <row r="44" spans="2:19" s="4" customFormat="1" ht="15.75" x14ac:dyDescent="0.25">
      <c r="B44" s="32" t="s">
        <v>68</v>
      </c>
      <c r="C44" s="53"/>
      <c r="D44" s="33" t="s">
        <v>3</v>
      </c>
      <c r="E44" s="53" t="s">
        <v>4</v>
      </c>
      <c r="F44" s="54" t="s">
        <v>403</v>
      </c>
      <c r="G44" s="54" t="s">
        <v>404</v>
      </c>
      <c r="H44" s="53" t="s">
        <v>25</v>
      </c>
      <c r="I44" s="34" t="s">
        <v>424</v>
      </c>
      <c r="J44" s="139">
        <v>20018</v>
      </c>
      <c r="K44" s="139">
        <v>5</v>
      </c>
      <c r="L44" s="55"/>
      <c r="M44" s="53" t="s">
        <v>6</v>
      </c>
      <c r="N44" s="53">
        <v>1</v>
      </c>
      <c r="O44" s="53" t="s">
        <v>17</v>
      </c>
      <c r="P44" s="53">
        <v>2</v>
      </c>
      <c r="Q44" s="34">
        <f t="shared" si="0"/>
        <v>104</v>
      </c>
      <c r="R44" s="42"/>
      <c r="S44" s="43">
        <f t="shared" si="1"/>
        <v>0</v>
      </c>
    </row>
    <row r="45" spans="2:19" s="4" customFormat="1" ht="15.75" x14ac:dyDescent="0.25">
      <c r="B45" s="32" t="s">
        <v>71</v>
      </c>
      <c r="C45" s="53"/>
      <c r="D45" s="33" t="s">
        <v>3</v>
      </c>
      <c r="E45" s="53" t="s">
        <v>112</v>
      </c>
      <c r="F45" s="54" t="s">
        <v>308</v>
      </c>
      <c r="G45" s="54" t="s">
        <v>309</v>
      </c>
      <c r="H45" s="53" t="s">
        <v>25</v>
      </c>
      <c r="I45" s="34" t="s">
        <v>424</v>
      </c>
      <c r="J45" s="53">
        <v>20018</v>
      </c>
      <c r="K45" s="53">
        <v>5</v>
      </c>
      <c r="L45" s="55"/>
      <c r="M45" s="53" t="s">
        <v>6</v>
      </c>
      <c r="N45" s="53">
        <v>1</v>
      </c>
      <c r="O45" s="53" t="s">
        <v>7</v>
      </c>
      <c r="P45" s="53">
        <v>2</v>
      </c>
      <c r="Q45" s="34">
        <f t="shared" si="0"/>
        <v>104</v>
      </c>
      <c r="R45" s="42"/>
      <c r="S45" s="43">
        <f t="shared" si="1"/>
        <v>0</v>
      </c>
    </row>
    <row r="46" spans="2:19" s="4" customFormat="1" ht="15.75" x14ac:dyDescent="0.25">
      <c r="B46" s="32" t="s">
        <v>74</v>
      </c>
      <c r="C46" s="53"/>
      <c r="D46" s="33" t="s">
        <v>3</v>
      </c>
      <c r="E46" s="53" t="s">
        <v>112</v>
      </c>
      <c r="F46" s="54" t="s">
        <v>368</v>
      </c>
      <c r="G46" s="54" t="s">
        <v>369</v>
      </c>
      <c r="H46" s="53" t="s">
        <v>5</v>
      </c>
      <c r="I46" s="34" t="s">
        <v>424</v>
      </c>
      <c r="J46" s="53">
        <v>20001</v>
      </c>
      <c r="K46" s="53">
        <v>5</v>
      </c>
      <c r="L46" s="55"/>
      <c r="M46" s="53" t="s">
        <v>419</v>
      </c>
      <c r="N46" s="53">
        <v>1</v>
      </c>
      <c r="O46" s="53" t="s">
        <v>17</v>
      </c>
      <c r="P46" s="53">
        <v>2</v>
      </c>
      <c r="Q46" s="34">
        <f t="shared" si="0"/>
        <v>104</v>
      </c>
      <c r="R46" s="42"/>
      <c r="S46" s="43">
        <f t="shared" si="1"/>
        <v>0</v>
      </c>
    </row>
    <row r="47" spans="2:19" s="4" customFormat="1" ht="15.75" x14ac:dyDescent="0.25">
      <c r="B47" s="32" t="s">
        <v>164</v>
      </c>
      <c r="C47" s="53"/>
      <c r="D47" s="33" t="s">
        <v>3</v>
      </c>
      <c r="E47" s="53" t="s">
        <v>30</v>
      </c>
      <c r="F47" s="54" t="s">
        <v>101</v>
      </c>
      <c r="G47" s="54" t="s">
        <v>102</v>
      </c>
      <c r="H47" s="53" t="s">
        <v>12</v>
      </c>
      <c r="I47" s="34" t="s">
        <v>424</v>
      </c>
      <c r="J47" s="53">
        <v>20003</v>
      </c>
      <c r="K47" s="53">
        <v>6</v>
      </c>
      <c r="L47" s="55"/>
      <c r="M47" s="53" t="s">
        <v>6</v>
      </c>
      <c r="N47" s="53">
        <v>1</v>
      </c>
      <c r="O47" s="53" t="s">
        <v>17</v>
      </c>
      <c r="P47" s="53">
        <v>2</v>
      </c>
      <c r="Q47" s="34">
        <f t="shared" si="0"/>
        <v>104</v>
      </c>
      <c r="R47" s="42"/>
      <c r="S47" s="43">
        <f t="shared" si="1"/>
        <v>0</v>
      </c>
    </row>
    <row r="48" spans="2:19" s="4" customFormat="1" ht="15.75" x14ac:dyDescent="0.25">
      <c r="B48" s="32" t="s">
        <v>2</v>
      </c>
      <c r="C48" s="53"/>
      <c r="D48" s="33" t="s">
        <v>3</v>
      </c>
      <c r="E48" s="53" t="s">
        <v>112</v>
      </c>
      <c r="F48" s="54" t="s">
        <v>121</v>
      </c>
      <c r="G48" s="54" t="s">
        <v>122</v>
      </c>
      <c r="H48" s="53" t="s">
        <v>21</v>
      </c>
      <c r="I48" s="34" t="s">
        <v>424</v>
      </c>
      <c r="J48" s="53">
        <v>20024</v>
      </c>
      <c r="K48" s="53">
        <v>6</v>
      </c>
      <c r="L48" s="55"/>
      <c r="M48" s="53" t="s">
        <v>6</v>
      </c>
      <c r="N48" s="53">
        <v>1</v>
      </c>
      <c r="O48" s="53" t="s">
        <v>7</v>
      </c>
      <c r="P48" s="53">
        <v>2</v>
      </c>
      <c r="Q48" s="34">
        <f t="shared" si="0"/>
        <v>104</v>
      </c>
      <c r="R48" s="42"/>
      <c r="S48" s="43">
        <f t="shared" si="1"/>
        <v>0</v>
      </c>
    </row>
    <row r="49" spans="2:19" s="4" customFormat="1" ht="15.75" x14ac:dyDescent="0.25">
      <c r="B49" s="32" t="s">
        <v>165</v>
      </c>
      <c r="C49" s="53"/>
      <c r="D49" s="33" t="s">
        <v>3</v>
      </c>
      <c r="E49" s="53" t="s">
        <v>4</v>
      </c>
      <c r="F49" s="54" t="s">
        <v>126</v>
      </c>
      <c r="G49" s="54" t="s">
        <v>127</v>
      </c>
      <c r="H49" s="53" t="s">
        <v>12</v>
      </c>
      <c r="I49" s="34" t="s">
        <v>424</v>
      </c>
      <c r="J49" s="53">
        <v>20020</v>
      </c>
      <c r="K49" s="53">
        <v>6</v>
      </c>
      <c r="L49" s="55"/>
      <c r="M49" s="53" t="s">
        <v>6</v>
      </c>
      <c r="N49" s="53">
        <v>1</v>
      </c>
      <c r="O49" s="53" t="s">
        <v>7</v>
      </c>
      <c r="P49" s="53">
        <v>2</v>
      </c>
      <c r="Q49" s="34">
        <f t="shared" si="0"/>
        <v>104</v>
      </c>
      <c r="R49" s="42"/>
      <c r="S49" s="43">
        <f t="shared" si="1"/>
        <v>0</v>
      </c>
    </row>
    <row r="50" spans="2:19" s="4" customFormat="1" ht="15.75" x14ac:dyDescent="0.25">
      <c r="B50" s="32" t="s">
        <v>166</v>
      </c>
      <c r="C50" s="53"/>
      <c r="D50" s="33" t="s">
        <v>3</v>
      </c>
      <c r="E50" s="53" t="s">
        <v>9</v>
      </c>
      <c r="F50" s="54" t="s">
        <v>42</v>
      </c>
      <c r="G50" s="54" t="s">
        <v>43</v>
      </c>
      <c r="H50" s="53" t="s">
        <v>25</v>
      </c>
      <c r="I50" s="34" t="s">
        <v>424</v>
      </c>
      <c r="J50" s="53">
        <v>20002</v>
      </c>
      <c r="K50" s="53">
        <v>6</v>
      </c>
      <c r="L50" s="55"/>
      <c r="M50" s="53" t="s">
        <v>6</v>
      </c>
      <c r="N50" s="53">
        <v>1</v>
      </c>
      <c r="O50" s="53" t="s">
        <v>17</v>
      </c>
      <c r="P50" s="53">
        <v>2</v>
      </c>
      <c r="Q50" s="34">
        <f t="shared" si="0"/>
        <v>104</v>
      </c>
      <c r="R50" s="42"/>
      <c r="S50" s="43">
        <f t="shared" si="1"/>
        <v>0</v>
      </c>
    </row>
    <row r="51" spans="2:19" s="4" customFormat="1" ht="15.75" x14ac:dyDescent="0.25">
      <c r="B51" s="32" t="s">
        <v>167</v>
      </c>
      <c r="C51" s="53"/>
      <c r="D51" s="33" t="s">
        <v>3</v>
      </c>
      <c r="E51" s="53" t="s">
        <v>112</v>
      </c>
      <c r="F51" s="54" t="s">
        <v>138</v>
      </c>
      <c r="G51" s="54" t="s">
        <v>139</v>
      </c>
      <c r="H51" s="53" t="s">
        <v>12</v>
      </c>
      <c r="I51" s="34" t="s">
        <v>424</v>
      </c>
      <c r="J51" s="53">
        <v>20003</v>
      </c>
      <c r="K51" s="53">
        <v>6</v>
      </c>
      <c r="L51" s="55"/>
      <c r="M51" s="53" t="s">
        <v>6</v>
      </c>
      <c r="N51" s="53">
        <v>1</v>
      </c>
      <c r="O51" s="53" t="s">
        <v>17</v>
      </c>
      <c r="P51" s="53">
        <v>2</v>
      </c>
      <c r="Q51" s="34">
        <f t="shared" si="0"/>
        <v>104</v>
      </c>
      <c r="R51" s="42"/>
      <c r="S51" s="43">
        <f t="shared" si="1"/>
        <v>0</v>
      </c>
    </row>
    <row r="52" spans="2:19" s="4" customFormat="1" ht="15.75" x14ac:dyDescent="0.25">
      <c r="B52" s="32" t="s">
        <v>168</v>
      </c>
      <c r="C52" s="53"/>
      <c r="D52" s="33" t="s">
        <v>3</v>
      </c>
      <c r="E52" s="53" t="s">
        <v>112</v>
      </c>
      <c r="F52" s="54" t="s">
        <v>159</v>
      </c>
      <c r="G52" s="54" t="s">
        <v>160</v>
      </c>
      <c r="H52" s="53" t="s">
        <v>25</v>
      </c>
      <c r="I52" s="34" t="s">
        <v>424</v>
      </c>
      <c r="J52" s="53">
        <v>20002</v>
      </c>
      <c r="K52" s="53">
        <v>6</v>
      </c>
      <c r="L52" s="55"/>
      <c r="M52" s="53" t="s">
        <v>6</v>
      </c>
      <c r="N52" s="53">
        <v>1</v>
      </c>
      <c r="O52" s="53" t="s">
        <v>7</v>
      </c>
      <c r="P52" s="53">
        <v>2</v>
      </c>
      <c r="Q52" s="34">
        <f t="shared" si="0"/>
        <v>104</v>
      </c>
      <c r="R52" s="42"/>
      <c r="S52" s="43">
        <f t="shared" si="1"/>
        <v>0</v>
      </c>
    </row>
    <row r="53" spans="2:19" s="4" customFormat="1" ht="15.75" x14ac:dyDescent="0.25">
      <c r="B53" s="32" t="s">
        <v>172</v>
      </c>
      <c r="C53" s="53"/>
      <c r="D53" s="33" t="s">
        <v>3</v>
      </c>
      <c r="E53" s="53" t="s">
        <v>3</v>
      </c>
      <c r="F53" s="54" t="s">
        <v>161</v>
      </c>
      <c r="G53" s="54" t="s">
        <v>162</v>
      </c>
      <c r="H53" s="53" t="s">
        <v>5</v>
      </c>
      <c r="I53" s="34" t="s">
        <v>424</v>
      </c>
      <c r="J53" s="53">
        <v>20001</v>
      </c>
      <c r="K53" s="53">
        <v>6</v>
      </c>
      <c r="L53" s="55"/>
      <c r="M53" s="53" t="s">
        <v>6</v>
      </c>
      <c r="N53" s="53">
        <v>1</v>
      </c>
      <c r="O53" s="53" t="s">
        <v>17</v>
      </c>
      <c r="P53" s="53">
        <v>2</v>
      </c>
      <c r="Q53" s="34">
        <f t="shared" si="0"/>
        <v>104</v>
      </c>
      <c r="R53" s="42"/>
      <c r="S53" s="43">
        <f t="shared" si="1"/>
        <v>0</v>
      </c>
    </row>
    <row r="54" spans="2:19" s="4" customFormat="1" ht="15.75" x14ac:dyDescent="0.25">
      <c r="B54" s="32" t="s">
        <v>177</v>
      </c>
      <c r="C54" s="53"/>
      <c r="D54" s="33" t="s">
        <v>3</v>
      </c>
      <c r="E54" s="53" t="s">
        <v>47</v>
      </c>
      <c r="F54" s="54" t="s">
        <v>180</v>
      </c>
      <c r="G54" s="54" t="s">
        <v>181</v>
      </c>
      <c r="H54" s="53" t="s">
        <v>25</v>
      </c>
      <c r="I54" s="34" t="s">
        <v>424</v>
      </c>
      <c r="J54" s="53">
        <v>20002</v>
      </c>
      <c r="K54" s="53">
        <v>6</v>
      </c>
      <c r="L54" s="55"/>
      <c r="M54" s="53" t="s">
        <v>6</v>
      </c>
      <c r="N54" s="53">
        <v>1</v>
      </c>
      <c r="O54" s="53" t="s">
        <v>17</v>
      </c>
      <c r="P54" s="53">
        <v>2</v>
      </c>
      <c r="Q54" s="34">
        <f t="shared" si="0"/>
        <v>104</v>
      </c>
      <c r="R54" s="42"/>
      <c r="S54" s="43">
        <f t="shared" si="1"/>
        <v>0</v>
      </c>
    </row>
    <row r="55" spans="2:19" s="4" customFormat="1" ht="15.75" x14ac:dyDescent="0.25">
      <c r="B55" s="32" t="s">
        <v>56</v>
      </c>
      <c r="C55" s="53"/>
      <c r="D55" s="33" t="s">
        <v>3</v>
      </c>
      <c r="E55" s="53" t="s">
        <v>47</v>
      </c>
      <c r="F55" s="54" t="s">
        <v>180</v>
      </c>
      <c r="G55" s="54" t="s">
        <v>181</v>
      </c>
      <c r="H55" s="53" t="s">
        <v>25</v>
      </c>
      <c r="I55" s="34" t="s">
        <v>424</v>
      </c>
      <c r="J55" s="53">
        <v>20002</v>
      </c>
      <c r="K55" s="53">
        <v>6</v>
      </c>
      <c r="L55" s="55"/>
      <c r="M55" s="53" t="s">
        <v>6</v>
      </c>
      <c r="N55" s="53">
        <v>1</v>
      </c>
      <c r="O55" s="53" t="s">
        <v>17</v>
      </c>
      <c r="P55" s="53">
        <v>2</v>
      </c>
      <c r="Q55" s="34">
        <f t="shared" si="0"/>
        <v>104</v>
      </c>
      <c r="R55" s="42"/>
      <c r="S55" s="43">
        <f t="shared" si="1"/>
        <v>0</v>
      </c>
    </row>
    <row r="56" spans="2:19" s="4" customFormat="1" ht="30" x14ac:dyDescent="0.25">
      <c r="B56" s="32" t="s">
        <v>178</v>
      </c>
      <c r="C56" s="53"/>
      <c r="D56" s="33" t="s">
        <v>3</v>
      </c>
      <c r="E56" s="53" t="s">
        <v>3</v>
      </c>
      <c r="F56" s="54" t="s">
        <v>193</v>
      </c>
      <c r="G56" s="54" t="s">
        <v>194</v>
      </c>
      <c r="H56" s="53" t="s">
        <v>12</v>
      </c>
      <c r="I56" s="34" t="s">
        <v>424</v>
      </c>
      <c r="J56" s="53">
        <v>20003</v>
      </c>
      <c r="K56" s="53">
        <v>6</v>
      </c>
      <c r="L56" s="55"/>
      <c r="M56" s="53" t="s">
        <v>6</v>
      </c>
      <c r="N56" s="53">
        <v>1</v>
      </c>
      <c r="O56" s="53" t="s">
        <v>17</v>
      </c>
      <c r="P56" s="53">
        <v>2</v>
      </c>
      <c r="Q56" s="34">
        <f t="shared" si="0"/>
        <v>104</v>
      </c>
      <c r="R56" s="42"/>
      <c r="S56" s="43">
        <f t="shared" si="1"/>
        <v>0</v>
      </c>
    </row>
    <row r="57" spans="2:19" s="4" customFormat="1" ht="30" x14ac:dyDescent="0.25">
      <c r="B57" s="32" t="s">
        <v>58</v>
      </c>
      <c r="C57" s="53"/>
      <c r="D57" s="33" t="s">
        <v>3</v>
      </c>
      <c r="E57" s="53" t="s">
        <v>9</v>
      </c>
      <c r="F57" s="54" t="s">
        <v>196</v>
      </c>
      <c r="G57" s="54" t="s">
        <v>194</v>
      </c>
      <c r="H57" s="53" t="s">
        <v>12</v>
      </c>
      <c r="I57" s="34" t="s">
        <v>424</v>
      </c>
      <c r="J57" s="53">
        <v>20003</v>
      </c>
      <c r="K57" s="53">
        <v>6</v>
      </c>
      <c r="L57" s="55"/>
      <c r="M57" s="53" t="s">
        <v>6</v>
      </c>
      <c r="N57" s="53">
        <v>1</v>
      </c>
      <c r="O57" s="53" t="s">
        <v>7</v>
      </c>
      <c r="P57" s="53">
        <v>2</v>
      </c>
      <c r="Q57" s="34">
        <f t="shared" si="0"/>
        <v>104</v>
      </c>
      <c r="R57" s="42"/>
      <c r="S57" s="43">
        <f t="shared" si="1"/>
        <v>0</v>
      </c>
    </row>
    <row r="58" spans="2:19" s="4" customFormat="1" ht="30" x14ac:dyDescent="0.25">
      <c r="B58" s="32" t="s">
        <v>179</v>
      </c>
      <c r="C58" s="53"/>
      <c r="D58" s="33" t="s">
        <v>3</v>
      </c>
      <c r="E58" s="53" t="s">
        <v>169</v>
      </c>
      <c r="F58" s="54" t="s">
        <v>206</v>
      </c>
      <c r="G58" s="54" t="s">
        <v>194</v>
      </c>
      <c r="H58" s="53" t="s">
        <v>12</v>
      </c>
      <c r="I58" s="34" t="s">
        <v>424</v>
      </c>
      <c r="J58" s="53">
        <v>20003</v>
      </c>
      <c r="K58" s="53">
        <v>6</v>
      </c>
      <c r="L58" s="55"/>
      <c r="M58" s="53" t="s">
        <v>6</v>
      </c>
      <c r="N58" s="53">
        <v>1</v>
      </c>
      <c r="O58" s="53" t="s">
        <v>7</v>
      </c>
      <c r="P58" s="53">
        <v>2</v>
      </c>
      <c r="Q58" s="34">
        <f t="shared" si="0"/>
        <v>104</v>
      </c>
      <c r="R58" s="42"/>
      <c r="S58" s="43">
        <f t="shared" si="1"/>
        <v>0</v>
      </c>
    </row>
    <row r="59" spans="2:19" s="4" customFormat="1" ht="15.75" x14ac:dyDescent="0.25">
      <c r="B59" s="32" t="s">
        <v>182</v>
      </c>
      <c r="C59" s="53"/>
      <c r="D59" s="33" t="s">
        <v>3</v>
      </c>
      <c r="E59" s="53" t="s">
        <v>213</v>
      </c>
      <c r="F59" s="54" t="s">
        <v>222</v>
      </c>
      <c r="G59" s="54" t="s">
        <v>223</v>
      </c>
      <c r="H59" s="53" t="s">
        <v>21</v>
      </c>
      <c r="I59" s="34" t="s">
        <v>424</v>
      </c>
      <c r="J59" s="53">
        <v>20024</v>
      </c>
      <c r="K59" s="53">
        <v>6</v>
      </c>
      <c r="L59" s="55"/>
      <c r="M59" s="53" t="s">
        <v>6</v>
      </c>
      <c r="N59" s="53">
        <v>1</v>
      </c>
      <c r="O59" s="53" t="s">
        <v>7</v>
      </c>
      <c r="P59" s="53">
        <v>2</v>
      </c>
      <c r="Q59" s="34">
        <f t="shared" si="0"/>
        <v>104</v>
      </c>
      <c r="R59" s="42"/>
      <c r="S59" s="43">
        <f t="shared" si="1"/>
        <v>0</v>
      </c>
    </row>
    <row r="60" spans="2:19" s="4" customFormat="1" ht="15.75" x14ac:dyDescent="0.25">
      <c r="B60" s="32" t="s">
        <v>184</v>
      </c>
      <c r="C60" s="53"/>
      <c r="D60" s="33" t="s">
        <v>3</v>
      </c>
      <c r="E60" s="53" t="s">
        <v>112</v>
      </c>
      <c r="F60" s="54" t="s">
        <v>235</v>
      </c>
      <c r="G60" s="54" t="s">
        <v>236</v>
      </c>
      <c r="H60" s="53" t="s">
        <v>25</v>
      </c>
      <c r="I60" s="34" t="s">
        <v>424</v>
      </c>
      <c r="J60" s="53">
        <v>20002</v>
      </c>
      <c r="K60" s="53">
        <v>6</v>
      </c>
      <c r="L60" s="55"/>
      <c r="M60" s="53" t="s">
        <v>6</v>
      </c>
      <c r="N60" s="53">
        <v>1</v>
      </c>
      <c r="O60" s="53" t="s">
        <v>7</v>
      </c>
      <c r="P60" s="53">
        <v>2</v>
      </c>
      <c r="Q60" s="34">
        <f t="shared" si="0"/>
        <v>104</v>
      </c>
      <c r="R60" s="42"/>
      <c r="S60" s="43">
        <f t="shared" si="1"/>
        <v>0</v>
      </c>
    </row>
    <row r="61" spans="2:19" s="4" customFormat="1" ht="15.75" x14ac:dyDescent="0.25">
      <c r="B61" s="32" t="s">
        <v>185</v>
      </c>
      <c r="C61" s="53"/>
      <c r="D61" s="33" t="s">
        <v>3</v>
      </c>
      <c r="E61" s="53" t="s">
        <v>9</v>
      </c>
      <c r="F61" s="54" t="s">
        <v>264</v>
      </c>
      <c r="G61" s="54" t="s">
        <v>265</v>
      </c>
      <c r="H61" s="53" t="s">
        <v>5</v>
      </c>
      <c r="I61" s="34" t="s">
        <v>424</v>
      </c>
      <c r="J61" s="53">
        <v>20009</v>
      </c>
      <c r="K61" s="53">
        <v>6</v>
      </c>
      <c r="L61" s="55"/>
      <c r="M61" s="53" t="s">
        <v>6</v>
      </c>
      <c r="N61" s="53">
        <v>1</v>
      </c>
      <c r="O61" s="53" t="s">
        <v>17</v>
      </c>
      <c r="P61" s="53">
        <v>2</v>
      </c>
      <c r="Q61" s="34">
        <f t="shared" si="0"/>
        <v>104</v>
      </c>
      <c r="R61" s="42"/>
      <c r="S61" s="43">
        <f t="shared" si="1"/>
        <v>0</v>
      </c>
    </row>
    <row r="62" spans="2:19" s="4" customFormat="1" ht="15.75" x14ac:dyDescent="0.25">
      <c r="B62" s="32" t="s">
        <v>186</v>
      </c>
      <c r="C62" s="53"/>
      <c r="D62" s="33" t="s">
        <v>3</v>
      </c>
      <c r="E62" s="53" t="s">
        <v>9</v>
      </c>
      <c r="F62" s="54" t="s">
        <v>264</v>
      </c>
      <c r="G62" s="54" t="s">
        <v>265</v>
      </c>
      <c r="H62" s="53" t="s">
        <v>5</v>
      </c>
      <c r="I62" s="34" t="s">
        <v>424</v>
      </c>
      <c r="J62" s="53">
        <v>20009</v>
      </c>
      <c r="K62" s="53">
        <v>6</v>
      </c>
      <c r="L62" s="55"/>
      <c r="M62" s="53" t="s">
        <v>6</v>
      </c>
      <c r="N62" s="53">
        <v>4</v>
      </c>
      <c r="O62" s="53" t="s">
        <v>7</v>
      </c>
      <c r="P62" s="53">
        <v>2</v>
      </c>
      <c r="Q62" s="34">
        <f t="shared" si="0"/>
        <v>416</v>
      </c>
      <c r="R62" s="42"/>
      <c r="S62" s="43">
        <f t="shared" si="1"/>
        <v>0</v>
      </c>
    </row>
    <row r="63" spans="2:19" s="4" customFormat="1" ht="15.75" x14ac:dyDescent="0.25">
      <c r="B63" s="32" t="s">
        <v>75</v>
      </c>
      <c r="C63" s="53"/>
      <c r="D63" s="33" t="s">
        <v>3</v>
      </c>
      <c r="E63" s="53" t="s">
        <v>112</v>
      </c>
      <c r="F63" s="54" t="s">
        <v>284</v>
      </c>
      <c r="G63" s="54" t="s">
        <v>285</v>
      </c>
      <c r="H63" s="53" t="s">
        <v>25</v>
      </c>
      <c r="I63" s="34" t="s">
        <v>424</v>
      </c>
      <c r="J63" s="53">
        <v>20002</v>
      </c>
      <c r="K63" s="53">
        <v>6</v>
      </c>
      <c r="L63" s="55"/>
      <c r="M63" s="53" t="s">
        <v>6</v>
      </c>
      <c r="N63" s="53">
        <v>1</v>
      </c>
      <c r="O63" s="53" t="s">
        <v>17</v>
      </c>
      <c r="P63" s="53">
        <v>2</v>
      </c>
      <c r="Q63" s="34">
        <f t="shared" si="0"/>
        <v>104</v>
      </c>
      <c r="R63" s="42"/>
      <c r="S63" s="43">
        <f t="shared" si="1"/>
        <v>0</v>
      </c>
    </row>
    <row r="64" spans="2:19" s="4" customFormat="1" ht="30" x14ac:dyDescent="0.25">
      <c r="B64" s="32" t="s">
        <v>189</v>
      </c>
      <c r="C64" s="53"/>
      <c r="D64" s="33" t="s">
        <v>3</v>
      </c>
      <c r="E64" s="53" t="s">
        <v>112</v>
      </c>
      <c r="F64" s="54" t="s">
        <v>286</v>
      </c>
      <c r="G64" s="54" t="s">
        <v>287</v>
      </c>
      <c r="H64" s="57" t="s">
        <v>21</v>
      </c>
      <c r="I64" s="34" t="s">
        <v>424</v>
      </c>
      <c r="J64" s="53">
        <v>20024</v>
      </c>
      <c r="K64" s="57">
        <v>6</v>
      </c>
      <c r="L64" s="55"/>
      <c r="M64" s="53" t="s">
        <v>6</v>
      </c>
      <c r="N64" s="53">
        <v>1</v>
      </c>
      <c r="O64" s="53" t="s">
        <v>17</v>
      </c>
      <c r="P64" s="53">
        <v>2</v>
      </c>
      <c r="Q64" s="34">
        <f t="shared" si="0"/>
        <v>104</v>
      </c>
      <c r="R64" s="42"/>
      <c r="S64" s="43">
        <f t="shared" si="1"/>
        <v>0</v>
      </c>
    </row>
    <row r="65" spans="2:19" s="4" customFormat="1" ht="15.75" x14ac:dyDescent="0.25">
      <c r="B65" s="32" t="s">
        <v>192</v>
      </c>
      <c r="C65" s="53"/>
      <c r="D65" s="33" t="s">
        <v>3</v>
      </c>
      <c r="E65" s="53" t="s">
        <v>4</v>
      </c>
      <c r="F65" s="54" t="s">
        <v>93</v>
      </c>
      <c r="G65" s="54" t="s">
        <v>94</v>
      </c>
      <c r="H65" s="53" t="s">
        <v>5</v>
      </c>
      <c r="I65" s="34" t="s">
        <v>424</v>
      </c>
      <c r="J65" s="53">
        <v>20001</v>
      </c>
      <c r="K65" s="57">
        <v>6</v>
      </c>
      <c r="L65" s="55"/>
      <c r="M65" s="53" t="s">
        <v>6</v>
      </c>
      <c r="N65" s="53">
        <v>1</v>
      </c>
      <c r="O65" s="53" t="s">
        <v>7</v>
      </c>
      <c r="P65" s="53">
        <v>2</v>
      </c>
      <c r="Q65" s="34">
        <f t="shared" si="0"/>
        <v>104</v>
      </c>
      <c r="R65" s="42"/>
      <c r="S65" s="43">
        <f t="shared" si="1"/>
        <v>0</v>
      </c>
    </row>
    <row r="66" spans="2:19" s="4" customFormat="1" ht="15.75" x14ac:dyDescent="0.25">
      <c r="B66" s="32" t="s">
        <v>195</v>
      </c>
      <c r="C66" s="53"/>
      <c r="D66" s="33" t="s">
        <v>3</v>
      </c>
      <c r="E66" s="53" t="s">
        <v>4</v>
      </c>
      <c r="F66" s="54" t="s">
        <v>95</v>
      </c>
      <c r="G66" s="54" t="s">
        <v>96</v>
      </c>
      <c r="H66" s="53" t="s">
        <v>21</v>
      </c>
      <c r="I66" s="34" t="s">
        <v>424</v>
      </c>
      <c r="J66" s="53">
        <v>20024</v>
      </c>
      <c r="K66" s="57">
        <v>6</v>
      </c>
      <c r="L66" s="55"/>
      <c r="M66" s="53" t="s">
        <v>89</v>
      </c>
      <c r="N66" s="53">
        <v>1</v>
      </c>
      <c r="O66" s="53" t="s">
        <v>17</v>
      </c>
      <c r="P66" s="53">
        <v>2</v>
      </c>
      <c r="Q66" s="34">
        <f t="shared" si="0"/>
        <v>104</v>
      </c>
      <c r="R66" s="42"/>
      <c r="S66" s="43">
        <f t="shared" si="1"/>
        <v>0</v>
      </c>
    </row>
    <row r="67" spans="2:19" s="4" customFormat="1" ht="15.75" x14ac:dyDescent="0.25">
      <c r="B67" s="32" t="s">
        <v>63</v>
      </c>
      <c r="C67" s="53"/>
      <c r="D67" s="59" t="s">
        <v>3</v>
      </c>
      <c r="E67" s="53" t="s">
        <v>112</v>
      </c>
      <c r="F67" s="54" t="s">
        <v>317</v>
      </c>
      <c r="G67" s="54" t="s">
        <v>318</v>
      </c>
      <c r="H67" s="53" t="s">
        <v>25</v>
      </c>
      <c r="I67" s="34" t="s">
        <v>424</v>
      </c>
      <c r="J67" s="53">
        <v>20002</v>
      </c>
      <c r="K67" s="57">
        <v>6</v>
      </c>
      <c r="L67" s="55"/>
      <c r="M67" s="53" t="s">
        <v>6</v>
      </c>
      <c r="N67" s="53">
        <v>1</v>
      </c>
      <c r="O67" s="53" t="s">
        <v>17</v>
      </c>
      <c r="P67" s="53">
        <v>2</v>
      </c>
      <c r="Q67" s="34">
        <f t="shared" si="0"/>
        <v>104</v>
      </c>
      <c r="R67" s="42"/>
      <c r="S67" s="43">
        <f t="shared" si="1"/>
        <v>0</v>
      </c>
    </row>
    <row r="68" spans="2:19" s="4" customFormat="1" ht="15.75" x14ac:dyDescent="0.25">
      <c r="B68" s="32" t="s">
        <v>197</v>
      </c>
      <c r="C68" s="53"/>
      <c r="D68" s="59" t="s">
        <v>3</v>
      </c>
      <c r="E68" s="53" t="s">
        <v>112</v>
      </c>
      <c r="F68" s="54" t="s">
        <v>333</v>
      </c>
      <c r="G68" s="54" t="s">
        <v>334</v>
      </c>
      <c r="H68" s="53" t="s">
        <v>25</v>
      </c>
      <c r="I68" s="34" t="s">
        <v>424</v>
      </c>
      <c r="J68" s="53">
        <v>20002</v>
      </c>
      <c r="K68" s="57">
        <v>6</v>
      </c>
      <c r="L68" s="55"/>
      <c r="M68" s="53" t="s">
        <v>6</v>
      </c>
      <c r="N68" s="53">
        <v>1</v>
      </c>
      <c r="O68" s="53" t="s">
        <v>7</v>
      </c>
      <c r="P68" s="53">
        <v>2</v>
      </c>
      <c r="Q68" s="34">
        <f t="shared" si="0"/>
        <v>104</v>
      </c>
      <c r="R68" s="42"/>
      <c r="S68" s="43">
        <f t="shared" si="1"/>
        <v>0</v>
      </c>
    </row>
    <row r="69" spans="2:19" s="4" customFormat="1" ht="15.75" x14ac:dyDescent="0.25">
      <c r="B69" s="32" t="s">
        <v>198</v>
      </c>
      <c r="C69" s="53"/>
      <c r="D69" s="59" t="s">
        <v>3</v>
      </c>
      <c r="E69" s="53" t="s">
        <v>112</v>
      </c>
      <c r="F69" s="54" t="s">
        <v>337</v>
      </c>
      <c r="G69" s="54" t="s">
        <v>338</v>
      </c>
      <c r="H69" s="53" t="s">
        <v>25</v>
      </c>
      <c r="I69" s="34" t="s">
        <v>424</v>
      </c>
      <c r="J69" s="53">
        <v>20002</v>
      </c>
      <c r="K69" s="57">
        <v>6</v>
      </c>
      <c r="L69" s="55"/>
      <c r="M69" s="53" t="s">
        <v>6</v>
      </c>
      <c r="N69" s="53">
        <v>1</v>
      </c>
      <c r="O69" s="53" t="s">
        <v>17</v>
      </c>
      <c r="P69" s="53">
        <v>2</v>
      </c>
      <c r="Q69" s="34">
        <f t="shared" si="0"/>
        <v>104</v>
      </c>
      <c r="R69" s="42"/>
      <c r="S69" s="43">
        <f t="shared" si="1"/>
        <v>0</v>
      </c>
    </row>
    <row r="70" spans="2:19" s="4" customFormat="1" ht="15.75" x14ac:dyDescent="0.25">
      <c r="B70" s="32" t="s">
        <v>199</v>
      </c>
      <c r="C70" s="53"/>
      <c r="D70" s="59" t="s">
        <v>3</v>
      </c>
      <c r="E70" s="53" t="s">
        <v>112</v>
      </c>
      <c r="F70" s="54" t="s">
        <v>354</v>
      </c>
      <c r="G70" s="54" t="s">
        <v>355</v>
      </c>
      <c r="H70" s="53" t="s">
        <v>12</v>
      </c>
      <c r="I70" s="34" t="s">
        <v>424</v>
      </c>
      <c r="J70" s="53">
        <v>20003</v>
      </c>
      <c r="K70" s="53">
        <v>6</v>
      </c>
      <c r="L70" s="55"/>
      <c r="M70" s="53" t="s">
        <v>6</v>
      </c>
      <c r="N70" s="53">
        <v>1</v>
      </c>
      <c r="O70" s="53" t="s">
        <v>17</v>
      </c>
      <c r="P70" s="53">
        <v>2</v>
      </c>
      <c r="Q70" s="34">
        <f t="shared" si="0"/>
        <v>104</v>
      </c>
      <c r="R70" s="42"/>
      <c r="S70" s="43">
        <f t="shared" si="1"/>
        <v>0</v>
      </c>
    </row>
    <row r="71" spans="2:19" s="4" customFormat="1" ht="30" x14ac:dyDescent="0.25">
      <c r="B71" s="32" t="s">
        <v>202</v>
      </c>
      <c r="C71" s="53"/>
      <c r="D71" s="59" t="s">
        <v>3</v>
      </c>
      <c r="E71" s="53" t="s">
        <v>112</v>
      </c>
      <c r="F71" s="54" t="s">
        <v>366</v>
      </c>
      <c r="G71" s="54" t="s">
        <v>367</v>
      </c>
      <c r="H71" s="53" t="s">
        <v>25</v>
      </c>
      <c r="I71" s="34" t="s">
        <v>424</v>
      </c>
      <c r="J71" s="53">
        <v>20002</v>
      </c>
      <c r="K71" s="53">
        <v>6</v>
      </c>
      <c r="L71" s="55"/>
      <c r="M71" s="53" t="s">
        <v>89</v>
      </c>
      <c r="N71" s="53">
        <v>1</v>
      </c>
      <c r="O71" s="53" t="s">
        <v>17</v>
      </c>
      <c r="P71" s="53">
        <v>2</v>
      </c>
      <c r="Q71" s="34">
        <f t="shared" si="0"/>
        <v>104</v>
      </c>
      <c r="R71" s="42"/>
      <c r="S71" s="43">
        <f t="shared" si="1"/>
        <v>0</v>
      </c>
    </row>
    <row r="72" spans="2:19" s="4" customFormat="1" ht="15.75" x14ac:dyDescent="0.25">
      <c r="B72" s="32" t="s">
        <v>203</v>
      </c>
      <c r="C72" s="53"/>
      <c r="D72" s="59" t="s">
        <v>3</v>
      </c>
      <c r="E72" s="53" t="s">
        <v>112</v>
      </c>
      <c r="F72" s="54" t="s">
        <v>380</v>
      </c>
      <c r="G72" s="54" t="s">
        <v>381</v>
      </c>
      <c r="H72" s="53" t="s">
        <v>25</v>
      </c>
      <c r="I72" s="34" t="s">
        <v>424</v>
      </c>
      <c r="J72" s="53">
        <v>20002</v>
      </c>
      <c r="K72" s="53">
        <v>6</v>
      </c>
      <c r="L72" s="55"/>
      <c r="M72" s="53" t="s">
        <v>89</v>
      </c>
      <c r="N72" s="53">
        <v>1</v>
      </c>
      <c r="O72" s="53" t="s">
        <v>17</v>
      </c>
      <c r="P72" s="53">
        <v>2</v>
      </c>
      <c r="Q72" s="34">
        <f t="shared" si="0"/>
        <v>104</v>
      </c>
      <c r="R72" s="42"/>
      <c r="S72" s="43">
        <f t="shared" si="1"/>
        <v>0</v>
      </c>
    </row>
    <row r="73" spans="2:19" s="4" customFormat="1" ht="15.75" x14ac:dyDescent="0.25">
      <c r="B73" s="32" t="s">
        <v>405</v>
      </c>
      <c r="C73" s="53"/>
      <c r="D73" s="59" t="s">
        <v>3</v>
      </c>
      <c r="E73" s="53" t="s">
        <v>112</v>
      </c>
      <c r="F73" s="54" t="s">
        <v>390</v>
      </c>
      <c r="G73" s="54" t="s">
        <v>391</v>
      </c>
      <c r="H73" s="53" t="s">
        <v>12</v>
      </c>
      <c r="I73" s="34" t="s">
        <v>424</v>
      </c>
      <c r="J73" s="53">
        <v>20003</v>
      </c>
      <c r="K73" s="53">
        <v>6</v>
      </c>
      <c r="L73" s="55"/>
      <c r="M73" s="53" t="s">
        <v>89</v>
      </c>
      <c r="N73" s="53">
        <v>1</v>
      </c>
      <c r="O73" s="53" t="s">
        <v>7</v>
      </c>
      <c r="P73" s="53">
        <v>2</v>
      </c>
      <c r="Q73" s="34">
        <f t="shared" si="0"/>
        <v>104</v>
      </c>
      <c r="R73" s="42"/>
      <c r="S73" s="43">
        <f t="shared" si="1"/>
        <v>0</v>
      </c>
    </row>
    <row r="74" spans="2:19" s="4" customFormat="1" ht="15.75" x14ac:dyDescent="0.25">
      <c r="B74" s="32" t="s">
        <v>204</v>
      </c>
      <c r="C74" s="53"/>
      <c r="D74" s="59" t="s">
        <v>3</v>
      </c>
      <c r="E74" s="53" t="s">
        <v>112</v>
      </c>
      <c r="F74" s="54" t="s">
        <v>392</v>
      </c>
      <c r="G74" s="54" t="s">
        <v>393</v>
      </c>
      <c r="H74" s="53" t="s">
        <v>5</v>
      </c>
      <c r="I74" s="34" t="s">
        <v>424</v>
      </c>
      <c r="J74" s="53">
        <v>20001</v>
      </c>
      <c r="K74" s="53">
        <v>6</v>
      </c>
      <c r="L74" s="55"/>
      <c r="M74" s="53" t="s">
        <v>6</v>
      </c>
      <c r="N74" s="53">
        <v>1</v>
      </c>
      <c r="O74" s="53" t="s">
        <v>394</v>
      </c>
      <c r="P74" s="53">
        <v>1</v>
      </c>
      <c r="Q74" s="34">
        <f t="shared" ref="Q74:Q137" si="2">SUM(N74*P74)*52</f>
        <v>52</v>
      </c>
      <c r="R74" s="42"/>
      <c r="S74" s="43">
        <f t="shared" ref="S74:S137" si="3">SUM(R74*Q74)*2</f>
        <v>0</v>
      </c>
    </row>
    <row r="75" spans="2:19" s="4" customFormat="1" ht="30" x14ac:dyDescent="0.25">
      <c r="B75" s="32" t="s">
        <v>205</v>
      </c>
      <c r="C75" s="53"/>
      <c r="D75" s="59" t="s">
        <v>3</v>
      </c>
      <c r="E75" s="53" t="s">
        <v>112</v>
      </c>
      <c r="F75" s="54" t="s">
        <v>397</v>
      </c>
      <c r="G75" s="54" t="s">
        <v>398</v>
      </c>
      <c r="H75" s="53" t="s">
        <v>12</v>
      </c>
      <c r="I75" s="34" t="s">
        <v>424</v>
      </c>
      <c r="J75" s="53">
        <v>20003</v>
      </c>
      <c r="K75" s="53">
        <v>6</v>
      </c>
      <c r="L75" s="55"/>
      <c r="M75" s="53" t="s">
        <v>6</v>
      </c>
      <c r="N75" s="53">
        <v>1</v>
      </c>
      <c r="O75" s="53" t="s">
        <v>17</v>
      </c>
      <c r="P75" s="53">
        <v>2</v>
      </c>
      <c r="Q75" s="34">
        <f t="shared" si="2"/>
        <v>104</v>
      </c>
      <c r="R75" s="42"/>
      <c r="S75" s="43">
        <f t="shared" si="3"/>
        <v>0</v>
      </c>
    </row>
    <row r="76" spans="2:19" s="4" customFormat="1" ht="15.75" x14ac:dyDescent="0.25">
      <c r="B76" s="32" t="s">
        <v>207</v>
      </c>
      <c r="C76" s="53"/>
      <c r="D76" s="59" t="s">
        <v>3</v>
      </c>
      <c r="E76" s="53" t="s">
        <v>112</v>
      </c>
      <c r="F76" s="54" t="s">
        <v>388</v>
      </c>
      <c r="G76" s="54" t="s">
        <v>389</v>
      </c>
      <c r="H76" s="53" t="s">
        <v>12</v>
      </c>
      <c r="I76" s="34" t="s">
        <v>424</v>
      </c>
      <c r="J76" s="53">
        <v>20003</v>
      </c>
      <c r="K76" s="53">
        <v>6</v>
      </c>
      <c r="L76" s="55"/>
      <c r="M76" s="53" t="s">
        <v>6</v>
      </c>
      <c r="N76" s="53">
        <v>1</v>
      </c>
      <c r="O76" s="53" t="s">
        <v>17</v>
      </c>
      <c r="P76" s="53">
        <v>2</v>
      </c>
      <c r="Q76" s="34">
        <f t="shared" si="2"/>
        <v>104</v>
      </c>
      <c r="R76" s="42"/>
      <c r="S76" s="43">
        <f t="shared" si="3"/>
        <v>0</v>
      </c>
    </row>
    <row r="77" spans="2:19" s="4" customFormat="1" ht="15.75" x14ac:dyDescent="0.25">
      <c r="B77" s="32" t="s">
        <v>210</v>
      </c>
      <c r="C77" s="53"/>
      <c r="D77" s="59" t="s">
        <v>3</v>
      </c>
      <c r="E77" s="53" t="s">
        <v>30</v>
      </c>
      <c r="F77" s="54" t="s">
        <v>108</v>
      </c>
      <c r="G77" s="54" t="s">
        <v>109</v>
      </c>
      <c r="H77" s="53" t="s">
        <v>12</v>
      </c>
      <c r="I77" s="34" t="s">
        <v>424</v>
      </c>
      <c r="J77" s="53">
        <v>20019</v>
      </c>
      <c r="K77" s="53">
        <v>7</v>
      </c>
      <c r="L77" s="55"/>
      <c r="M77" s="53" t="s">
        <v>6</v>
      </c>
      <c r="N77" s="53">
        <v>1</v>
      </c>
      <c r="O77" s="53" t="s">
        <v>17</v>
      </c>
      <c r="P77" s="53">
        <v>2</v>
      </c>
      <c r="Q77" s="34">
        <f t="shared" si="2"/>
        <v>104</v>
      </c>
      <c r="R77" s="42"/>
      <c r="S77" s="43">
        <f t="shared" si="3"/>
        <v>0</v>
      </c>
    </row>
    <row r="78" spans="2:19" s="4" customFormat="1" ht="15.75" x14ac:dyDescent="0.25">
      <c r="B78" s="32" t="s">
        <v>211</v>
      </c>
      <c r="C78" s="53"/>
      <c r="D78" s="59" t="s">
        <v>3</v>
      </c>
      <c r="E78" s="53" t="s">
        <v>112</v>
      </c>
      <c r="F78" s="54" t="s">
        <v>118</v>
      </c>
      <c r="G78" s="54" t="s">
        <v>119</v>
      </c>
      <c r="H78" s="53" t="s">
        <v>25</v>
      </c>
      <c r="I78" s="34" t="s">
        <v>424</v>
      </c>
      <c r="J78" s="53">
        <v>20019</v>
      </c>
      <c r="K78" s="53">
        <v>7</v>
      </c>
      <c r="L78" s="55"/>
      <c r="M78" s="53" t="s">
        <v>89</v>
      </c>
      <c r="N78" s="53">
        <v>1</v>
      </c>
      <c r="O78" s="53" t="s">
        <v>7</v>
      </c>
      <c r="P78" s="53">
        <v>2</v>
      </c>
      <c r="Q78" s="34">
        <f t="shared" si="2"/>
        <v>104</v>
      </c>
      <c r="R78" s="42"/>
      <c r="S78" s="43">
        <f t="shared" si="3"/>
        <v>0</v>
      </c>
    </row>
    <row r="79" spans="2:19" s="4" customFormat="1" ht="15.75" x14ac:dyDescent="0.25">
      <c r="B79" s="32" t="s">
        <v>212</v>
      </c>
      <c r="C79" s="53"/>
      <c r="D79" s="59" t="s">
        <v>3</v>
      </c>
      <c r="E79" s="53" t="s">
        <v>112</v>
      </c>
      <c r="F79" s="54" t="s">
        <v>133</v>
      </c>
      <c r="G79" s="54" t="s">
        <v>134</v>
      </c>
      <c r="H79" s="53" t="s">
        <v>12</v>
      </c>
      <c r="I79" s="34" t="s">
        <v>424</v>
      </c>
      <c r="J79" s="53">
        <v>20020</v>
      </c>
      <c r="K79" s="53">
        <v>7</v>
      </c>
      <c r="L79" s="55"/>
      <c r="M79" s="53" t="s">
        <v>6</v>
      </c>
      <c r="N79" s="53">
        <v>1</v>
      </c>
      <c r="O79" s="53" t="s">
        <v>17</v>
      </c>
      <c r="P79" s="53">
        <v>2</v>
      </c>
      <c r="Q79" s="34">
        <f t="shared" si="2"/>
        <v>104</v>
      </c>
      <c r="R79" s="42"/>
      <c r="S79" s="43">
        <f t="shared" si="3"/>
        <v>0</v>
      </c>
    </row>
    <row r="80" spans="2:19" s="4" customFormat="1" ht="15.75" x14ac:dyDescent="0.25">
      <c r="B80" s="32" t="s">
        <v>77</v>
      </c>
      <c r="C80" s="53"/>
      <c r="D80" s="59" t="s">
        <v>3</v>
      </c>
      <c r="E80" s="53" t="s">
        <v>4</v>
      </c>
      <c r="F80" s="54" t="s">
        <v>38</v>
      </c>
      <c r="G80" s="54" t="s">
        <v>39</v>
      </c>
      <c r="H80" s="53" t="s">
        <v>12</v>
      </c>
      <c r="I80" s="34" t="s">
        <v>424</v>
      </c>
      <c r="J80" s="53">
        <v>20019</v>
      </c>
      <c r="K80" s="53">
        <v>7</v>
      </c>
      <c r="L80" s="55"/>
      <c r="M80" s="53" t="s">
        <v>6</v>
      </c>
      <c r="N80" s="53">
        <v>1</v>
      </c>
      <c r="O80" s="53" t="s">
        <v>7</v>
      </c>
      <c r="P80" s="53">
        <v>2</v>
      </c>
      <c r="Q80" s="34">
        <f t="shared" si="2"/>
        <v>104</v>
      </c>
      <c r="R80" s="42"/>
      <c r="S80" s="43">
        <f t="shared" si="3"/>
        <v>0</v>
      </c>
    </row>
    <row r="81" spans="2:19" s="4" customFormat="1" ht="15.75" x14ac:dyDescent="0.25">
      <c r="B81" s="32" t="s">
        <v>215</v>
      </c>
      <c r="C81" s="53"/>
      <c r="D81" s="59" t="s">
        <v>3</v>
      </c>
      <c r="E81" s="53" t="s">
        <v>4</v>
      </c>
      <c r="F81" s="54" t="s">
        <v>136</v>
      </c>
      <c r="G81" s="54" t="s">
        <v>41</v>
      </c>
      <c r="H81" s="53" t="s">
        <v>12</v>
      </c>
      <c r="I81" s="34" t="s">
        <v>424</v>
      </c>
      <c r="J81" s="53">
        <v>20019</v>
      </c>
      <c r="K81" s="53">
        <v>7</v>
      </c>
      <c r="L81" s="55"/>
      <c r="M81" s="53" t="s">
        <v>6</v>
      </c>
      <c r="N81" s="53">
        <v>1</v>
      </c>
      <c r="O81" s="53" t="s">
        <v>7</v>
      </c>
      <c r="P81" s="53">
        <v>2</v>
      </c>
      <c r="Q81" s="34">
        <f t="shared" si="2"/>
        <v>104</v>
      </c>
      <c r="R81" s="42"/>
      <c r="S81" s="43">
        <f t="shared" si="3"/>
        <v>0</v>
      </c>
    </row>
    <row r="82" spans="2:19" s="4" customFormat="1" ht="15.75" x14ac:dyDescent="0.25">
      <c r="B82" s="32" t="s">
        <v>218</v>
      </c>
      <c r="C82" s="53"/>
      <c r="D82" s="59" t="s">
        <v>3</v>
      </c>
      <c r="E82" s="53" t="s">
        <v>112</v>
      </c>
      <c r="F82" s="54" t="s">
        <v>153</v>
      </c>
      <c r="G82" s="54" t="s">
        <v>154</v>
      </c>
      <c r="H82" s="53" t="s">
        <v>25</v>
      </c>
      <c r="I82" s="34" t="s">
        <v>424</v>
      </c>
      <c r="J82" s="53">
        <v>20019</v>
      </c>
      <c r="K82" s="53">
        <v>7</v>
      </c>
      <c r="L82" s="55"/>
      <c r="M82" s="53" t="s">
        <v>6</v>
      </c>
      <c r="N82" s="53">
        <v>1</v>
      </c>
      <c r="O82" s="53" t="s">
        <v>7</v>
      </c>
      <c r="P82" s="53">
        <v>2</v>
      </c>
      <c r="Q82" s="34">
        <f t="shared" si="2"/>
        <v>104</v>
      </c>
      <c r="R82" s="42"/>
      <c r="S82" s="43">
        <f t="shared" si="3"/>
        <v>0</v>
      </c>
    </row>
    <row r="83" spans="2:19" s="4" customFormat="1" ht="15.75" x14ac:dyDescent="0.25">
      <c r="B83" s="32" t="s">
        <v>219</v>
      </c>
      <c r="C83" s="53"/>
      <c r="D83" s="59" t="s">
        <v>3</v>
      </c>
      <c r="E83" s="53" t="s">
        <v>112</v>
      </c>
      <c r="F83" s="54" t="s">
        <v>157</v>
      </c>
      <c r="G83" s="54" t="s">
        <v>158</v>
      </c>
      <c r="H83" s="53" t="s">
        <v>12</v>
      </c>
      <c r="I83" s="34" t="s">
        <v>424</v>
      </c>
      <c r="J83" s="53">
        <v>20019</v>
      </c>
      <c r="K83" s="53">
        <v>7</v>
      </c>
      <c r="L83" s="55"/>
      <c r="M83" s="53" t="s">
        <v>6</v>
      </c>
      <c r="N83" s="53">
        <v>1</v>
      </c>
      <c r="O83" s="53" t="s">
        <v>17</v>
      </c>
      <c r="P83" s="53">
        <v>2</v>
      </c>
      <c r="Q83" s="34">
        <f t="shared" si="2"/>
        <v>104</v>
      </c>
      <c r="R83" s="42"/>
      <c r="S83" s="43">
        <f t="shared" si="3"/>
        <v>0</v>
      </c>
    </row>
    <row r="84" spans="2:19" s="4" customFormat="1" ht="15.75" x14ac:dyDescent="0.25">
      <c r="B84" s="32" t="s">
        <v>80</v>
      </c>
      <c r="C84" s="53"/>
      <c r="D84" s="59" t="s">
        <v>3</v>
      </c>
      <c r="E84" s="53" t="s">
        <v>4</v>
      </c>
      <c r="F84" s="54" t="s">
        <v>187</v>
      </c>
      <c r="G84" s="54" t="s">
        <v>188</v>
      </c>
      <c r="H84" s="53" t="s">
        <v>25</v>
      </c>
      <c r="I84" s="34" t="s">
        <v>424</v>
      </c>
      <c r="J84" s="53">
        <v>20019</v>
      </c>
      <c r="K84" s="53">
        <v>7</v>
      </c>
      <c r="L84" s="55"/>
      <c r="M84" s="53" t="s">
        <v>6</v>
      </c>
      <c r="N84" s="53">
        <v>1</v>
      </c>
      <c r="O84" s="53" t="s">
        <v>17</v>
      </c>
      <c r="P84" s="53">
        <v>2</v>
      </c>
      <c r="Q84" s="34">
        <f t="shared" si="2"/>
        <v>104</v>
      </c>
      <c r="R84" s="42"/>
      <c r="S84" s="43">
        <f t="shared" si="3"/>
        <v>0</v>
      </c>
    </row>
    <row r="85" spans="2:19" s="4" customFormat="1" ht="30" x14ac:dyDescent="0.25">
      <c r="B85" s="32" t="s">
        <v>18</v>
      </c>
      <c r="C85" s="53"/>
      <c r="D85" s="59" t="s">
        <v>3</v>
      </c>
      <c r="E85" s="53" t="s">
        <v>9</v>
      </c>
      <c r="F85" s="54" t="s">
        <v>10</v>
      </c>
      <c r="G85" s="54" t="s">
        <v>11</v>
      </c>
      <c r="H85" s="53" t="s">
        <v>12</v>
      </c>
      <c r="I85" s="34" t="s">
        <v>424</v>
      </c>
      <c r="J85" s="53">
        <v>20019</v>
      </c>
      <c r="K85" s="53">
        <v>7</v>
      </c>
      <c r="L85" s="55"/>
      <c r="M85" s="53" t="s">
        <v>6</v>
      </c>
      <c r="N85" s="53">
        <v>1</v>
      </c>
      <c r="O85" s="53" t="s">
        <v>7</v>
      </c>
      <c r="P85" s="53">
        <v>2</v>
      </c>
      <c r="Q85" s="34">
        <f t="shared" si="2"/>
        <v>104</v>
      </c>
      <c r="R85" s="42"/>
      <c r="S85" s="43">
        <f t="shared" si="3"/>
        <v>0</v>
      </c>
    </row>
    <row r="86" spans="2:19" s="4" customFormat="1" ht="15.75" x14ac:dyDescent="0.25">
      <c r="B86" s="32" t="s">
        <v>22</v>
      </c>
      <c r="C86" s="53"/>
      <c r="D86" s="59" t="s">
        <v>3</v>
      </c>
      <c r="E86" s="53" t="s">
        <v>112</v>
      </c>
      <c r="F86" s="54" t="s">
        <v>226</v>
      </c>
      <c r="G86" s="54" t="s">
        <v>227</v>
      </c>
      <c r="H86" s="53" t="s">
        <v>25</v>
      </c>
      <c r="I86" s="34" t="s">
        <v>424</v>
      </c>
      <c r="J86" s="53">
        <v>20019</v>
      </c>
      <c r="K86" s="53">
        <v>7</v>
      </c>
      <c r="L86" s="55"/>
      <c r="M86" s="53" t="s">
        <v>6</v>
      </c>
      <c r="N86" s="53">
        <v>1</v>
      </c>
      <c r="O86" s="53" t="s">
        <v>17</v>
      </c>
      <c r="P86" s="53">
        <v>2</v>
      </c>
      <c r="Q86" s="34">
        <f t="shared" si="2"/>
        <v>104</v>
      </c>
      <c r="R86" s="42"/>
      <c r="S86" s="43">
        <f t="shared" si="3"/>
        <v>0</v>
      </c>
    </row>
    <row r="87" spans="2:19" s="4" customFormat="1" ht="15.75" x14ac:dyDescent="0.25">
      <c r="B87" s="32" t="s">
        <v>228</v>
      </c>
      <c r="C87" s="53"/>
      <c r="D87" s="59" t="s">
        <v>3</v>
      </c>
      <c r="E87" s="53" t="s">
        <v>4</v>
      </c>
      <c r="F87" s="54" t="s">
        <v>81</v>
      </c>
      <c r="G87" s="54" t="s">
        <v>82</v>
      </c>
      <c r="H87" s="53" t="s">
        <v>12</v>
      </c>
      <c r="I87" s="34" t="s">
        <v>424</v>
      </c>
      <c r="J87" s="53">
        <v>20020</v>
      </c>
      <c r="K87" s="53">
        <v>7</v>
      </c>
      <c r="L87" s="55"/>
      <c r="M87" s="53" t="s">
        <v>6</v>
      </c>
      <c r="N87" s="53">
        <v>1</v>
      </c>
      <c r="O87" s="53" t="s">
        <v>17</v>
      </c>
      <c r="P87" s="53">
        <v>2</v>
      </c>
      <c r="Q87" s="34">
        <f t="shared" si="2"/>
        <v>104</v>
      </c>
      <c r="R87" s="42"/>
      <c r="S87" s="43">
        <f t="shared" si="3"/>
        <v>0</v>
      </c>
    </row>
    <row r="88" spans="2:19" s="4" customFormat="1" ht="15.75" x14ac:dyDescent="0.25">
      <c r="B88" s="32" t="s">
        <v>83</v>
      </c>
      <c r="C88" s="53"/>
      <c r="D88" s="59" t="s">
        <v>3</v>
      </c>
      <c r="E88" s="53" t="s">
        <v>112</v>
      </c>
      <c r="F88" s="54" t="s">
        <v>269</v>
      </c>
      <c r="G88" s="54" t="s">
        <v>270</v>
      </c>
      <c r="H88" s="53" t="s">
        <v>25</v>
      </c>
      <c r="I88" s="34" t="s">
        <v>424</v>
      </c>
      <c r="J88" s="53">
        <v>20019</v>
      </c>
      <c r="K88" s="53">
        <v>7</v>
      </c>
      <c r="L88" s="55"/>
      <c r="M88" s="53" t="s">
        <v>6</v>
      </c>
      <c r="N88" s="53">
        <v>1</v>
      </c>
      <c r="O88" s="53" t="s">
        <v>17</v>
      </c>
      <c r="P88" s="53">
        <v>2</v>
      </c>
      <c r="Q88" s="34">
        <f t="shared" si="2"/>
        <v>104</v>
      </c>
      <c r="R88" s="42"/>
      <c r="S88" s="43">
        <f t="shared" si="3"/>
        <v>0</v>
      </c>
    </row>
    <row r="89" spans="2:19" s="4" customFormat="1" ht="15.75" x14ac:dyDescent="0.25">
      <c r="B89" s="32" t="s">
        <v>84</v>
      </c>
      <c r="C89" s="53"/>
      <c r="D89" s="59" t="s">
        <v>3</v>
      </c>
      <c r="E89" s="53" t="s">
        <v>4</v>
      </c>
      <c r="F89" s="54" t="s">
        <v>87</v>
      </c>
      <c r="G89" s="54" t="s">
        <v>88</v>
      </c>
      <c r="H89" s="53" t="s">
        <v>12</v>
      </c>
      <c r="I89" s="34" t="s">
        <v>424</v>
      </c>
      <c r="J89" s="53">
        <v>20020</v>
      </c>
      <c r="K89" s="53">
        <v>7</v>
      </c>
      <c r="L89" s="55"/>
      <c r="M89" s="53" t="s">
        <v>6</v>
      </c>
      <c r="N89" s="53">
        <v>1</v>
      </c>
      <c r="O89" s="53" t="s">
        <v>17</v>
      </c>
      <c r="P89" s="53">
        <v>2</v>
      </c>
      <c r="Q89" s="34">
        <f t="shared" si="2"/>
        <v>104</v>
      </c>
      <c r="R89" s="42"/>
      <c r="S89" s="43">
        <f t="shared" si="3"/>
        <v>0</v>
      </c>
    </row>
    <row r="90" spans="2:19" s="4" customFormat="1" ht="15.75" x14ac:dyDescent="0.25">
      <c r="B90" s="32" t="s">
        <v>234</v>
      </c>
      <c r="C90" s="53"/>
      <c r="D90" s="59" t="s">
        <v>3</v>
      </c>
      <c r="E90" s="53" t="s">
        <v>112</v>
      </c>
      <c r="F90" s="54" t="s">
        <v>279</v>
      </c>
      <c r="G90" s="54" t="s">
        <v>280</v>
      </c>
      <c r="H90" s="53" t="s">
        <v>25</v>
      </c>
      <c r="I90" s="34" t="s">
        <v>424</v>
      </c>
      <c r="J90" s="53">
        <v>20019</v>
      </c>
      <c r="K90" s="53">
        <v>7</v>
      </c>
      <c r="L90" s="55"/>
      <c r="M90" s="53" t="s">
        <v>6</v>
      </c>
      <c r="N90" s="53">
        <v>1</v>
      </c>
      <c r="O90" s="53" t="s">
        <v>17</v>
      </c>
      <c r="P90" s="53">
        <v>2</v>
      </c>
      <c r="Q90" s="34">
        <f t="shared" si="2"/>
        <v>104</v>
      </c>
      <c r="R90" s="42"/>
      <c r="S90" s="43">
        <f t="shared" si="3"/>
        <v>0</v>
      </c>
    </row>
    <row r="91" spans="2:19" s="4" customFormat="1" ht="15.75" x14ac:dyDescent="0.25">
      <c r="B91" s="32" t="s">
        <v>26</v>
      </c>
      <c r="C91" s="53"/>
      <c r="D91" s="59" t="s">
        <v>3</v>
      </c>
      <c r="E91" s="53" t="s">
        <v>112</v>
      </c>
      <c r="F91" s="54" t="s">
        <v>293</v>
      </c>
      <c r="G91" s="54" t="s">
        <v>294</v>
      </c>
      <c r="H91" s="53" t="s">
        <v>25</v>
      </c>
      <c r="I91" s="34" t="s">
        <v>424</v>
      </c>
      <c r="J91" s="53">
        <v>20019</v>
      </c>
      <c r="K91" s="53">
        <v>7</v>
      </c>
      <c r="L91" s="55"/>
      <c r="M91" s="53" t="s">
        <v>6</v>
      </c>
      <c r="N91" s="53">
        <v>1</v>
      </c>
      <c r="O91" s="53" t="s">
        <v>7</v>
      </c>
      <c r="P91" s="53">
        <v>2</v>
      </c>
      <c r="Q91" s="34">
        <f t="shared" si="2"/>
        <v>104</v>
      </c>
      <c r="R91" s="42"/>
      <c r="S91" s="43">
        <f t="shared" si="3"/>
        <v>0</v>
      </c>
    </row>
    <row r="92" spans="2:19" s="4" customFormat="1" ht="15.75" x14ac:dyDescent="0.25">
      <c r="B92" s="32" t="s">
        <v>85</v>
      </c>
      <c r="C92" s="53"/>
      <c r="D92" s="59" t="s">
        <v>3</v>
      </c>
      <c r="E92" s="53" t="s">
        <v>112</v>
      </c>
      <c r="F92" s="54" t="s">
        <v>298</v>
      </c>
      <c r="G92" s="54" t="s">
        <v>299</v>
      </c>
      <c r="H92" s="53" t="s">
        <v>12</v>
      </c>
      <c r="I92" s="34" t="s">
        <v>424</v>
      </c>
      <c r="J92" s="53">
        <v>20019</v>
      </c>
      <c r="K92" s="53">
        <v>7</v>
      </c>
      <c r="L92" s="55"/>
      <c r="M92" s="53" t="s">
        <v>6</v>
      </c>
      <c r="N92" s="53">
        <v>1</v>
      </c>
      <c r="O92" s="53" t="s">
        <v>17</v>
      </c>
      <c r="P92" s="53">
        <v>2</v>
      </c>
      <c r="Q92" s="34">
        <f t="shared" si="2"/>
        <v>104</v>
      </c>
      <c r="R92" s="42"/>
      <c r="S92" s="43">
        <f t="shared" si="3"/>
        <v>0</v>
      </c>
    </row>
    <row r="93" spans="2:19" s="4" customFormat="1" ht="15.75" x14ac:dyDescent="0.25">
      <c r="B93" s="32" t="s">
        <v>237</v>
      </c>
      <c r="C93" s="53"/>
      <c r="D93" s="59" t="s">
        <v>3</v>
      </c>
      <c r="E93" s="53" t="s">
        <v>4</v>
      </c>
      <c r="F93" s="54" t="s">
        <v>329</v>
      </c>
      <c r="G93" s="54" t="s">
        <v>330</v>
      </c>
      <c r="H93" s="53" t="s">
        <v>25</v>
      </c>
      <c r="I93" s="34" t="s">
        <v>424</v>
      </c>
      <c r="J93" s="53">
        <v>20019</v>
      </c>
      <c r="K93" s="53">
        <v>7</v>
      </c>
      <c r="L93" s="55"/>
      <c r="M93" s="53" t="s">
        <v>89</v>
      </c>
      <c r="N93" s="53">
        <v>1</v>
      </c>
      <c r="O93" s="53" t="s">
        <v>7</v>
      </c>
      <c r="P93" s="53">
        <v>2</v>
      </c>
      <c r="Q93" s="34">
        <f t="shared" si="2"/>
        <v>104</v>
      </c>
      <c r="R93" s="42"/>
      <c r="S93" s="43">
        <f t="shared" si="3"/>
        <v>0</v>
      </c>
    </row>
    <row r="94" spans="2:19" s="4" customFormat="1" ht="15.75" x14ac:dyDescent="0.25">
      <c r="B94" s="32" t="s">
        <v>406</v>
      </c>
      <c r="C94" s="53"/>
      <c r="D94" s="59" t="s">
        <v>3</v>
      </c>
      <c r="E94" s="53" t="s">
        <v>4</v>
      </c>
      <c r="F94" s="54" t="s">
        <v>331</v>
      </c>
      <c r="G94" s="54" t="s">
        <v>332</v>
      </c>
      <c r="H94" s="53" t="s">
        <v>25</v>
      </c>
      <c r="I94" s="34" t="s">
        <v>424</v>
      </c>
      <c r="J94" s="53">
        <v>20019</v>
      </c>
      <c r="K94" s="53">
        <v>7</v>
      </c>
      <c r="L94" s="55"/>
      <c r="M94" s="53" t="s">
        <v>89</v>
      </c>
      <c r="N94" s="53">
        <v>1</v>
      </c>
      <c r="O94" s="53" t="s">
        <v>7</v>
      </c>
      <c r="P94" s="53">
        <v>2</v>
      </c>
      <c r="Q94" s="34">
        <f t="shared" si="2"/>
        <v>104</v>
      </c>
      <c r="R94" s="42"/>
      <c r="S94" s="43">
        <f t="shared" si="3"/>
        <v>0</v>
      </c>
    </row>
    <row r="95" spans="2:19" s="4" customFormat="1" ht="30" x14ac:dyDescent="0.25">
      <c r="B95" s="32" t="s">
        <v>86</v>
      </c>
      <c r="C95" s="53"/>
      <c r="D95" s="59" t="s">
        <v>3</v>
      </c>
      <c r="E95" s="53" t="s">
        <v>30</v>
      </c>
      <c r="F95" s="54" t="s">
        <v>343</v>
      </c>
      <c r="G95" s="54" t="s">
        <v>344</v>
      </c>
      <c r="H95" s="53" t="s">
        <v>25</v>
      </c>
      <c r="I95" s="34" t="s">
        <v>424</v>
      </c>
      <c r="J95" s="53">
        <v>20019</v>
      </c>
      <c r="K95" s="53">
        <v>7</v>
      </c>
      <c r="L95" s="55"/>
      <c r="M95" s="53" t="s">
        <v>6</v>
      </c>
      <c r="N95" s="53">
        <v>1</v>
      </c>
      <c r="O95" s="53" t="s">
        <v>7</v>
      </c>
      <c r="P95" s="53">
        <v>2</v>
      </c>
      <c r="Q95" s="34">
        <f t="shared" si="2"/>
        <v>104</v>
      </c>
      <c r="R95" s="42"/>
      <c r="S95" s="43">
        <f t="shared" si="3"/>
        <v>0</v>
      </c>
    </row>
    <row r="96" spans="2:19" s="4" customFormat="1" ht="15.75" x14ac:dyDescent="0.25">
      <c r="B96" s="32" t="s">
        <v>27</v>
      </c>
      <c r="C96" s="53"/>
      <c r="D96" s="59" t="s">
        <v>3</v>
      </c>
      <c r="E96" s="53" t="s">
        <v>112</v>
      </c>
      <c r="F96" s="54" t="s">
        <v>346</v>
      </c>
      <c r="G96" s="54" t="s">
        <v>347</v>
      </c>
      <c r="H96" s="53" t="s">
        <v>12</v>
      </c>
      <c r="I96" s="34" t="s">
        <v>424</v>
      </c>
      <c r="J96" s="53">
        <v>20019</v>
      </c>
      <c r="K96" s="53">
        <v>7</v>
      </c>
      <c r="L96" s="55"/>
      <c r="M96" s="53" t="s">
        <v>6</v>
      </c>
      <c r="N96" s="53">
        <v>1</v>
      </c>
      <c r="O96" s="53" t="s">
        <v>7</v>
      </c>
      <c r="P96" s="53">
        <v>2</v>
      </c>
      <c r="Q96" s="34">
        <f t="shared" si="2"/>
        <v>104</v>
      </c>
      <c r="R96" s="42"/>
      <c r="S96" s="43">
        <f t="shared" si="3"/>
        <v>0</v>
      </c>
    </row>
    <row r="97" spans="2:19" s="4" customFormat="1" ht="15.75" x14ac:dyDescent="0.25">
      <c r="B97" s="32" t="s">
        <v>273</v>
      </c>
      <c r="C97" s="53"/>
      <c r="D97" s="59" t="s">
        <v>3</v>
      </c>
      <c r="E97" s="53" t="s">
        <v>112</v>
      </c>
      <c r="F97" s="54" t="s">
        <v>358</v>
      </c>
      <c r="G97" s="54" t="s">
        <v>359</v>
      </c>
      <c r="H97" s="53" t="s">
        <v>12</v>
      </c>
      <c r="I97" s="34" t="s">
        <v>424</v>
      </c>
      <c r="J97" s="53">
        <v>20019</v>
      </c>
      <c r="K97" s="53">
        <v>7</v>
      </c>
      <c r="L97" s="55"/>
      <c r="M97" s="53" t="s">
        <v>6</v>
      </c>
      <c r="N97" s="53">
        <v>1</v>
      </c>
      <c r="O97" s="53" t="s">
        <v>17</v>
      </c>
      <c r="P97" s="53">
        <v>2</v>
      </c>
      <c r="Q97" s="34">
        <f t="shared" si="2"/>
        <v>104</v>
      </c>
      <c r="R97" s="42"/>
      <c r="S97" s="43">
        <f t="shared" si="3"/>
        <v>0</v>
      </c>
    </row>
    <row r="98" spans="2:19" s="4" customFormat="1" ht="15.75" x14ac:dyDescent="0.25">
      <c r="B98" s="32" t="s">
        <v>278</v>
      </c>
      <c r="C98" s="53"/>
      <c r="D98" s="59" t="s">
        <v>3</v>
      </c>
      <c r="E98" s="53" t="s">
        <v>112</v>
      </c>
      <c r="F98" s="54" t="s">
        <v>360</v>
      </c>
      <c r="G98" s="54" t="s">
        <v>361</v>
      </c>
      <c r="H98" s="53" t="s">
        <v>12</v>
      </c>
      <c r="I98" s="34" t="s">
        <v>424</v>
      </c>
      <c r="J98" s="53">
        <v>20020</v>
      </c>
      <c r="K98" s="53">
        <v>7</v>
      </c>
      <c r="L98" s="55"/>
      <c r="M98" s="53" t="s">
        <v>6</v>
      </c>
      <c r="N98" s="53">
        <v>1</v>
      </c>
      <c r="O98" s="53" t="s">
        <v>7</v>
      </c>
      <c r="P98" s="53">
        <v>2</v>
      </c>
      <c r="Q98" s="34">
        <f t="shared" si="2"/>
        <v>104</v>
      </c>
      <c r="R98" s="42"/>
      <c r="S98" s="43">
        <f t="shared" si="3"/>
        <v>0</v>
      </c>
    </row>
    <row r="99" spans="2:19" s="4" customFormat="1" ht="15.75" x14ac:dyDescent="0.25">
      <c r="B99" s="32" t="s">
        <v>283</v>
      </c>
      <c r="C99" s="53"/>
      <c r="D99" s="59" t="s">
        <v>3</v>
      </c>
      <c r="E99" s="53" t="s">
        <v>112</v>
      </c>
      <c r="F99" s="54" t="s">
        <v>372</v>
      </c>
      <c r="G99" s="54" t="s">
        <v>373</v>
      </c>
      <c r="H99" s="53" t="s">
        <v>25</v>
      </c>
      <c r="I99" s="34" t="s">
        <v>424</v>
      </c>
      <c r="J99" s="53">
        <v>20019</v>
      </c>
      <c r="K99" s="53">
        <v>7</v>
      </c>
      <c r="L99" s="55"/>
      <c r="M99" s="53" t="s">
        <v>6</v>
      </c>
      <c r="N99" s="53">
        <v>1</v>
      </c>
      <c r="O99" s="53" t="s">
        <v>17</v>
      </c>
      <c r="P99" s="53">
        <v>2</v>
      </c>
      <c r="Q99" s="34">
        <f t="shared" si="2"/>
        <v>104</v>
      </c>
      <c r="R99" s="42"/>
      <c r="S99" s="43">
        <f t="shared" si="3"/>
        <v>0</v>
      </c>
    </row>
    <row r="100" spans="2:19" s="4" customFormat="1" ht="15.75" x14ac:dyDescent="0.25">
      <c r="B100" s="32" t="s">
        <v>288</v>
      </c>
      <c r="C100" s="53"/>
      <c r="D100" s="59" t="s">
        <v>3</v>
      </c>
      <c r="E100" s="53" t="s">
        <v>112</v>
      </c>
      <c r="F100" s="54" t="s">
        <v>374</v>
      </c>
      <c r="G100" s="54" t="s">
        <v>375</v>
      </c>
      <c r="H100" s="53" t="s">
        <v>12</v>
      </c>
      <c r="I100" s="34" t="s">
        <v>424</v>
      </c>
      <c r="J100" s="53">
        <v>20019</v>
      </c>
      <c r="K100" s="53">
        <v>7</v>
      </c>
      <c r="L100" s="55"/>
      <c r="M100" s="53" t="s">
        <v>6</v>
      </c>
      <c r="N100" s="53">
        <v>1</v>
      </c>
      <c r="O100" s="53" t="s">
        <v>17</v>
      </c>
      <c r="P100" s="53">
        <v>2</v>
      </c>
      <c r="Q100" s="34">
        <f t="shared" si="2"/>
        <v>104</v>
      </c>
      <c r="R100" s="42"/>
      <c r="S100" s="43">
        <f t="shared" si="3"/>
        <v>0</v>
      </c>
    </row>
    <row r="101" spans="2:19" s="4" customFormat="1" ht="15.75" x14ac:dyDescent="0.25">
      <c r="B101" s="32" t="s">
        <v>291</v>
      </c>
      <c r="C101" s="53"/>
      <c r="D101" s="59" t="s">
        <v>3</v>
      </c>
      <c r="E101" s="53" t="s">
        <v>112</v>
      </c>
      <c r="F101" s="54" t="s">
        <v>382</v>
      </c>
      <c r="G101" s="54" t="s">
        <v>383</v>
      </c>
      <c r="H101" s="53" t="s">
        <v>25</v>
      </c>
      <c r="I101" s="34" t="s">
        <v>424</v>
      </c>
      <c r="J101" s="53">
        <v>20019</v>
      </c>
      <c r="K101" s="53">
        <v>7</v>
      </c>
      <c r="L101" s="55"/>
      <c r="M101" s="53" t="s">
        <v>6</v>
      </c>
      <c r="N101" s="53">
        <v>1</v>
      </c>
      <c r="O101" s="53" t="s">
        <v>17</v>
      </c>
      <c r="P101" s="53">
        <v>2</v>
      </c>
      <c r="Q101" s="34">
        <f t="shared" si="2"/>
        <v>104</v>
      </c>
      <c r="R101" s="42"/>
      <c r="S101" s="43">
        <f t="shared" si="3"/>
        <v>0</v>
      </c>
    </row>
    <row r="102" spans="2:19" s="4" customFormat="1" ht="30" x14ac:dyDescent="0.25">
      <c r="B102" s="32" t="s">
        <v>292</v>
      </c>
      <c r="C102" s="53"/>
      <c r="D102" s="59" t="s">
        <v>3</v>
      </c>
      <c r="E102" s="53" t="s">
        <v>3</v>
      </c>
      <c r="F102" s="54" t="s">
        <v>402</v>
      </c>
      <c r="G102" s="54" t="s">
        <v>194</v>
      </c>
      <c r="H102" s="53" t="s">
        <v>12</v>
      </c>
      <c r="I102" s="34" t="s">
        <v>424</v>
      </c>
      <c r="J102" s="53">
        <v>20003</v>
      </c>
      <c r="K102" s="53">
        <v>7</v>
      </c>
      <c r="L102" s="55"/>
      <c r="M102" s="53" t="s">
        <v>6</v>
      </c>
      <c r="N102" s="53">
        <v>1</v>
      </c>
      <c r="O102" s="53" t="s">
        <v>17</v>
      </c>
      <c r="P102" s="53">
        <v>2</v>
      </c>
      <c r="Q102" s="34">
        <f t="shared" si="2"/>
        <v>104</v>
      </c>
      <c r="R102" s="42"/>
      <c r="S102" s="43">
        <f t="shared" si="3"/>
        <v>0</v>
      </c>
    </row>
    <row r="103" spans="2:19" s="4" customFormat="1" ht="15.75" x14ac:dyDescent="0.25">
      <c r="B103" s="32" t="s">
        <v>91</v>
      </c>
      <c r="C103" s="53"/>
      <c r="D103" s="59" t="s">
        <v>3</v>
      </c>
      <c r="E103" s="53" t="s">
        <v>30</v>
      </c>
      <c r="F103" s="54" t="s">
        <v>31</v>
      </c>
      <c r="G103" s="54" t="s">
        <v>32</v>
      </c>
      <c r="H103" s="53" t="s">
        <v>12</v>
      </c>
      <c r="I103" s="34" t="s">
        <v>424</v>
      </c>
      <c r="J103" s="53">
        <v>20020</v>
      </c>
      <c r="K103" s="53">
        <v>8</v>
      </c>
      <c r="L103" s="55"/>
      <c r="M103" s="53" t="s">
        <v>6</v>
      </c>
      <c r="N103" s="53">
        <v>1</v>
      </c>
      <c r="O103" s="53" t="s">
        <v>17</v>
      </c>
      <c r="P103" s="53">
        <v>2</v>
      </c>
      <c r="Q103" s="34">
        <f t="shared" si="2"/>
        <v>104</v>
      </c>
      <c r="R103" s="42"/>
      <c r="S103" s="43">
        <f t="shared" si="3"/>
        <v>0</v>
      </c>
    </row>
    <row r="104" spans="2:19" s="4" customFormat="1" ht="15.75" x14ac:dyDescent="0.25">
      <c r="B104" s="32" t="s">
        <v>295</v>
      </c>
      <c r="C104" s="53"/>
      <c r="D104" s="59" t="s">
        <v>3</v>
      </c>
      <c r="E104" s="53" t="s">
        <v>9</v>
      </c>
      <c r="F104" s="54" t="s">
        <v>110</v>
      </c>
      <c r="G104" s="54" t="s">
        <v>111</v>
      </c>
      <c r="H104" s="53" t="s">
        <v>12</v>
      </c>
      <c r="I104" s="34" t="s">
        <v>424</v>
      </c>
      <c r="J104" s="53">
        <v>20032</v>
      </c>
      <c r="K104" s="53">
        <v>8</v>
      </c>
      <c r="L104" s="55"/>
      <c r="M104" s="53" t="s">
        <v>6</v>
      </c>
      <c r="N104" s="53">
        <v>1</v>
      </c>
      <c r="O104" s="53" t="s">
        <v>17</v>
      </c>
      <c r="P104" s="53">
        <v>2</v>
      </c>
      <c r="Q104" s="34">
        <f t="shared" si="2"/>
        <v>104</v>
      </c>
      <c r="R104" s="42"/>
      <c r="S104" s="43">
        <f t="shared" si="3"/>
        <v>0</v>
      </c>
    </row>
    <row r="105" spans="2:19" s="4" customFormat="1" ht="15.75" x14ac:dyDescent="0.25">
      <c r="B105" s="32" t="s">
        <v>92</v>
      </c>
      <c r="C105" s="53"/>
      <c r="D105" s="59" t="s">
        <v>3</v>
      </c>
      <c r="E105" s="53" t="s">
        <v>112</v>
      </c>
      <c r="F105" s="54" t="s">
        <v>124</v>
      </c>
      <c r="G105" s="54" t="s">
        <v>125</v>
      </c>
      <c r="H105" s="53" t="s">
        <v>12</v>
      </c>
      <c r="I105" s="34" t="s">
        <v>424</v>
      </c>
      <c r="J105" s="53">
        <v>20018</v>
      </c>
      <c r="K105" s="53">
        <v>8</v>
      </c>
      <c r="L105" s="55"/>
      <c r="M105" s="53" t="s">
        <v>6</v>
      </c>
      <c r="N105" s="53">
        <v>1</v>
      </c>
      <c r="O105" s="53" t="s">
        <v>17</v>
      </c>
      <c r="P105" s="53">
        <v>2</v>
      </c>
      <c r="Q105" s="34">
        <f t="shared" si="2"/>
        <v>104</v>
      </c>
      <c r="R105" s="42"/>
      <c r="S105" s="43">
        <f t="shared" si="3"/>
        <v>0</v>
      </c>
    </row>
    <row r="106" spans="2:19" s="4" customFormat="1" ht="15.75" x14ac:dyDescent="0.25">
      <c r="B106" s="32" t="s">
        <v>302</v>
      </c>
      <c r="C106" s="53"/>
      <c r="D106" s="59" t="s">
        <v>3</v>
      </c>
      <c r="E106" s="53" t="s">
        <v>4</v>
      </c>
      <c r="F106" s="54" t="s">
        <v>34</v>
      </c>
      <c r="G106" s="54" t="s">
        <v>35</v>
      </c>
      <c r="H106" s="53" t="s">
        <v>21</v>
      </c>
      <c r="I106" s="34" t="s">
        <v>424</v>
      </c>
      <c r="J106" s="53">
        <v>20032</v>
      </c>
      <c r="K106" s="53">
        <v>8</v>
      </c>
      <c r="L106" s="55"/>
      <c r="M106" s="53" t="s">
        <v>6</v>
      </c>
      <c r="N106" s="53">
        <v>1</v>
      </c>
      <c r="O106" s="53" t="s">
        <v>17</v>
      </c>
      <c r="P106" s="53">
        <v>2</v>
      </c>
      <c r="Q106" s="34">
        <f t="shared" si="2"/>
        <v>104</v>
      </c>
      <c r="R106" s="42"/>
      <c r="S106" s="43">
        <f t="shared" si="3"/>
        <v>0</v>
      </c>
    </row>
    <row r="107" spans="2:19" s="4" customFormat="1" ht="15.75" x14ac:dyDescent="0.25">
      <c r="B107" s="32" t="s">
        <v>306</v>
      </c>
      <c r="C107" s="53"/>
      <c r="D107" s="59" t="s">
        <v>3</v>
      </c>
      <c r="E107" s="53" t="s">
        <v>4</v>
      </c>
      <c r="F107" s="54" t="s">
        <v>48</v>
      </c>
      <c r="G107" s="54" t="s">
        <v>49</v>
      </c>
      <c r="H107" s="53" t="s">
        <v>12</v>
      </c>
      <c r="I107" s="34" t="s">
        <v>424</v>
      </c>
      <c r="J107" s="53">
        <v>20032</v>
      </c>
      <c r="K107" s="53">
        <v>8</v>
      </c>
      <c r="L107" s="55"/>
      <c r="M107" s="53" t="s">
        <v>6</v>
      </c>
      <c r="N107" s="53">
        <v>1</v>
      </c>
      <c r="O107" s="53" t="s">
        <v>7</v>
      </c>
      <c r="P107" s="53">
        <v>2</v>
      </c>
      <c r="Q107" s="34">
        <f t="shared" si="2"/>
        <v>104</v>
      </c>
      <c r="R107" s="42"/>
      <c r="S107" s="43">
        <f t="shared" si="3"/>
        <v>0</v>
      </c>
    </row>
    <row r="108" spans="2:19" s="4" customFormat="1" ht="30" x14ac:dyDescent="0.25">
      <c r="B108" s="32" t="s">
        <v>307</v>
      </c>
      <c r="C108" s="53"/>
      <c r="D108" s="59" t="s">
        <v>3</v>
      </c>
      <c r="E108" s="53" t="s">
        <v>51</v>
      </c>
      <c r="F108" s="54" t="s">
        <v>52</v>
      </c>
      <c r="G108" s="54" t="s">
        <v>53</v>
      </c>
      <c r="H108" s="53" t="s">
        <v>12</v>
      </c>
      <c r="I108" s="34" t="s">
        <v>424</v>
      </c>
      <c r="J108" s="53">
        <v>20032</v>
      </c>
      <c r="K108" s="53">
        <v>8</v>
      </c>
      <c r="L108" s="55"/>
      <c r="M108" s="53" t="s">
        <v>6</v>
      </c>
      <c r="N108" s="53">
        <v>1</v>
      </c>
      <c r="O108" s="53" t="s">
        <v>7</v>
      </c>
      <c r="P108" s="53">
        <v>2</v>
      </c>
      <c r="Q108" s="34">
        <f t="shared" si="2"/>
        <v>104</v>
      </c>
      <c r="R108" s="42"/>
      <c r="S108" s="43">
        <f t="shared" si="3"/>
        <v>0</v>
      </c>
    </row>
    <row r="109" spans="2:19" s="4" customFormat="1" ht="15.75" x14ac:dyDescent="0.25">
      <c r="B109" s="32" t="s">
        <v>240</v>
      </c>
      <c r="C109" s="53"/>
      <c r="D109" s="59" t="s">
        <v>3</v>
      </c>
      <c r="E109" s="53" t="s">
        <v>47</v>
      </c>
      <c r="F109" s="54" t="s">
        <v>183</v>
      </c>
      <c r="G109" s="54" t="s">
        <v>62</v>
      </c>
      <c r="H109" s="53" t="s">
        <v>12</v>
      </c>
      <c r="I109" s="34" t="s">
        <v>424</v>
      </c>
      <c r="J109" s="53">
        <v>20032</v>
      </c>
      <c r="K109" s="53">
        <v>8</v>
      </c>
      <c r="L109" s="55"/>
      <c r="M109" s="53" t="s">
        <v>6</v>
      </c>
      <c r="N109" s="53">
        <v>1</v>
      </c>
      <c r="O109" s="53" t="s">
        <v>17</v>
      </c>
      <c r="P109" s="53">
        <v>2</v>
      </c>
      <c r="Q109" s="34">
        <f t="shared" si="2"/>
        <v>104</v>
      </c>
      <c r="R109" s="42"/>
      <c r="S109" s="43">
        <f t="shared" si="3"/>
        <v>0</v>
      </c>
    </row>
    <row r="110" spans="2:19" s="4" customFormat="1" ht="15.75" x14ac:dyDescent="0.25">
      <c r="B110" s="32" t="s">
        <v>310</v>
      </c>
      <c r="C110" s="53"/>
      <c r="D110" s="59" t="s">
        <v>3</v>
      </c>
      <c r="E110" s="53" t="s">
        <v>9</v>
      </c>
      <c r="F110" s="54" t="s">
        <v>190</v>
      </c>
      <c r="G110" s="54" t="s">
        <v>191</v>
      </c>
      <c r="H110" s="53" t="s">
        <v>12</v>
      </c>
      <c r="I110" s="34" t="s">
        <v>424</v>
      </c>
      <c r="J110" s="53">
        <v>20020</v>
      </c>
      <c r="K110" s="53">
        <v>8</v>
      </c>
      <c r="L110" s="55"/>
      <c r="M110" s="53" t="s">
        <v>6</v>
      </c>
      <c r="N110" s="53">
        <v>1</v>
      </c>
      <c r="O110" s="53" t="s">
        <v>7</v>
      </c>
      <c r="P110" s="53">
        <v>2</v>
      </c>
      <c r="Q110" s="34">
        <f t="shared" si="2"/>
        <v>104</v>
      </c>
      <c r="R110" s="42"/>
      <c r="S110" s="43">
        <f t="shared" si="3"/>
        <v>0</v>
      </c>
    </row>
    <row r="111" spans="2:19" s="4" customFormat="1" ht="15.75" x14ac:dyDescent="0.25">
      <c r="B111" s="32" t="s">
        <v>28</v>
      </c>
      <c r="C111" s="53"/>
      <c r="D111" s="59" t="s">
        <v>3</v>
      </c>
      <c r="E111" s="53" t="s">
        <v>9</v>
      </c>
      <c r="F111" s="54" t="s">
        <v>65</v>
      </c>
      <c r="G111" s="54" t="s">
        <v>66</v>
      </c>
      <c r="H111" s="53" t="s">
        <v>12</v>
      </c>
      <c r="I111" s="34" t="s">
        <v>424</v>
      </c>
      <c r="J111" s="53">
        <v>20020</v>
      </c>
      <c r="K111" s="53">
        <v>8</v>
      </c>
      <c r="L111" s="55"/>
      <c r="M111" s="53" t="s">
        <v>6</v>
      </c>
      <c r="N111" s="53">
        <v>1</v>
      </c>
      <c r="O111" s="53" t="s">
        <v>17</v>
      </c>
      <c r="P111" s="53">
        <v>2</v>
      </c>
      <c r="Q111" s="34">
        <f t="shared" si="2"/>
        <v>104</v>
      </c>
      <c r="R111" s="42"/>
      <c r="S111" s="43">
        <f t="shared" si="3"/>
        <v>0</v>
      </c>
    </row>
    <row r="112" spans="2:19" s="4" customFormat="1" ht="15.75" x14ac:dyDescent="0.25">
      <c r="B112" s="32" t="s">
        <v>323</v>
      </c>
      <c r="C112" s="53"/>
      <c r="D112" s="59" t="s">
        <v>3</v>
      </c>
      <c r="E112" s="53" t="s">
        <v>9</v>
      </c>
      <c r="F112" s="54" t="s">
        <v>200</v>
      </c>
      <c r="G112" s="54" t="s">
        <v>201</v>
      </c>
      <c r="H112" s="53" t="s">
        <v>21</v>
      </c>
      <c r="I112" s="34" t="s">
        <v>424</v>
      </c>
      <c r="J112" s="53">
        <v>20032</v>
      </c>
      <c r="K112" s="53">
        <v>8</v>
      </c>
      <c r="L112" s="55"/>
      <c r="M112" s="53" t="s">
        <v>6</v>
      </c>
      <c r="N112" s="53">
        <v>1</v>
      </c>
      <c r="O112" s="53" t="s">
        <v>7</v>
      </c>
      <c r="P112" s="53">
        <v>2</v>
      </c>
      <c r="Q112" s="34">
        <f t="shared" si="2"/>
        <v>104</v>
      </c>
      <c r="R112" s="42"/>
      <c r="S112" s="43">
        <f t="shared" si="3"/>
        <v>0</v>
      </c>
    </row>
    <row r="113" spans="2:19" s="4" customFormat="1" ht="15.75" x14ac:dyDescent="0.25">
      <c r="B113" s="32" t="s">
        <v>328</v>
      </c>
      <c r="C113" s="53"/>
      <c r="D113" s="59" t="s">
        <v>3</v>
      </c>
      <c r="E113" s="53" t="s">
        <v>14</v>
      </c>
      <c r="F113" s="54" t="s">
        <v>15</v>
      </c>
      <c r="G113" s="54" t="s">
        <v>16</v>
      </c>
      <c r="H113" s="53" t="s">
        <v>12</v>
      </c>
      <c r="I113" s="34" t="s">
        <v>424</v>
      </c>
      <c r="J113" s="53">
        <v>20020</v>
      </c>
      <c r="K113" s="53">
        <v>8</v>
      </c>
      <c r="L113" s="55"/>
      <c r="M113" s="53" t="s">
        <v>6</v>
      </c>
      <c r="N113" s="53">
        <v>1</v>
      </c>
      <c r="O113" s="53" t="s">
        <v>17</v>
      </c>
      <c r="P113" s="53">
        <v>2</v>
      </c>
      <c r="Q113" s="34">
        <f t="shared" si="2"/>
        <v>104</v>
      </c>
      <c r="R113" s="42"/>
      <c r="S113" s="43">
        <f t="shared" si="3"/>
        <v>0</v>
      </c>
    </row>
    <row r="114" spans="2:19" s="4" customFormat="1" ht="15.75" x14ac:dyDescent="0.25">
      <c r="B114" s="32" t="s">
        <v>407</v>
      </c>
      <c r="C114" s="53"/>
      <c r="D114" s="59" t="s">
        <v>3</v>
      </c>
      <c r="E114" s="53" t="s">
        <v>169</v>
      </c>
      <c r="F114" s="54" t="s">
        <v>208</v>
      </c>
      <c r="G114" s="54" t="s">
        <v>209</v>
      </c>
      <c r="H114" s="53" t="s">
        <v>21</v>
      </c>
      <c r="I114" s="34" t="s">
        <v>424</v>
      </c>
      <c r="J114" s="53">
        <v>20032</v>
      </c>
      <c r="K114" s="53">
        <v>8</v>
      </c>
      <c r="L114" s="55"/>
      <c r="M114" s="53" t="s">
        <v>6</v>
      </c>
      <c r="N114" s="53">
        <v>1</v>
      </c>
      <c r="O114" s="53" t="s">
        <v>7</v>
      </c>
      <c r="P114" s="53">
        <v>2</v>
      </c>
      <c r="Q114" s="34">
        <f t="shared" si="2"/>
        <v>104</v>
      </c>
      <c r="R114" s="42"/>
      <c r="S114" s="43">
        <f t="shared" si="3"/>
        <v>0</v>
      </c>
    </row>
    <row r="115" spans="2:19" s="4" customFormat="1" ht="15.75" x14ac:dyDescent="0.25">
      <c r="B115" s="32" t="s">
        <v>408</v>
      </c>
      <c r="C115" s="53"/>
      <c r="D115" s="59" t="s">
        <v>3</v>
      </c>
      <c r="E115" s="53" t="s">
        <v>4</v>
      </c>
      <c r="F115" s="54" t="s">
        <v>69</v>
      </c>
      <c r="G115" s="54" t="s">
        <v>70</v>
      </c>
      <c r="H115" s="53" t="s">
        <v>12</v>
      </c>
      <c r="I115" s="34" t="s">
        <v>424</v>
      </c>
      <c r="J115" s="53">
        <v>20020</v>
      </c>
      <c r="K115" s="53">
        <v>8</v>
      </c>
      <c r="L115" s="55"/>
      <c r="M115" s="53" t="s">
        <v>6</v>
      </c>
      <c r="N115" s="53">
        <v>1</v>
      </c>
      <c r="O115" s="53" t="s">
        <v>17</v>
      </c>
      <c r="P115" s="53">
        <v>2</v>
      </c>
      <c r="Q115" s="34">
        <f t="shared" si="2"/>
        <v>104</v>
      </c>
      <c r="R115" s="42"/>
      <c r="S115" s="43">
        <f t="shared" si="3"/>
        <v>0</v>
      </c>
    </row>
    <row r="116" spans="2:19" s="4" customFormat="1" ht="15.75" x14ac:dyDescent="0.25">
      <c r="B116" s="32" t="s">
        <v>339</v>
      </c>
      <c r="C116" s="53"/>
      <c r="D116" s="59" t="s">
        <v>3</v>
      </c>
      <c r="E116" s="53" t="s">
        <v>213</v>
      </c>
      <c r="F116" s="54" t="s">
        <v>224</v>
      </c>
      <c r="G116" s="54" t="s">
        <v>225</v>
      </c>
      <c r="H116" s="53" t="s">
        <v>12</v>
      </c>
      <c r="I116" s="34" t="s">
        <v>424</v>
      </c>
      <c r="J116" s="53">
        <v>20032</v>
      </c>
      <c r="K116" s="53">
        <v>8</v>
      </c>
      <c r="L116" s="55"/>
      <c r="M116" s="53" t="s">
        <v>6</v>
      </c>
      <c r="N116" s="53">
        <v>1</v>
      </c>
      <c r="O116" s="53" t="s">
        <v>17</v>
      </c>
      <c r="P116" s="53">
        <v>2</v>
      </c>
      <c r="Q116" s="34">
        <f t="shared" si="2"/>
        <v>104</v>
      </c>
      <c r="R116" s="42"/>
      <c r="S116" s="43">
        <f t="shared" si="3"/>
        <v>0</v>
      </c>
    </row>
    <row r="117" spans="2:19" s="4" customFormat="1" ht="15.75" x14ac:dyDescent="0.25">
      <c r="B117" s="32" t="s">
        <v>409</v>
      </c>
      <c r="C117" s="53"/>
      <c r="D117" s="59" t="s">
        <v>3</v>
      </c>
      <c r="E117" s="53" t="s">
        <v>4</v>
      </c>
      <c r="F117" s="54" t="s">
        <v>78</v>
      </c>
      <c r="G117" s="54" t="s">
        <v>79</v>
      </c>
      <c r="H117" s="53" t="s">
        <v>12</v>
      </c>
      <c r="I117" s="34" t="s">
        <v>424</v>
      </c>
      <c r="J117" s="53">
        <v>20032</v>
      </c>
      <c r="K117" s="53">
        <v>8</v>
      </c>
      <c r="L117" s="55"/>
      <c r="M117" s="53" t="s">
        <v>6</v>
      </c>
      <c r="N117" s="53">
        <v>1</v>
      </c>
      <c r="O117" s="53" t="s">
        <v>17</v>
      </c>
      <c r="P117" s="53">
        <v>2</v>
      </c>
      <c r="Q117" s="34">
        <f t="shared" si="2"/>
        <v>104</v>
      </c>
      <c r="R117" s="42"/>
      <c r="S117" s="43">
        <f t="shared" si="3"/>
        <v>0</v>
      </c>
    </row>
    <row r="118" spans="2:19" s="4" customFormat="1" ht="15.75" x14ac:dyDescent="0.25">
      <c r="B118" s="32" t="s">
        <v>410</v>
      </c>
      <c r="C118" s="53"/>
      <c r="D118" s="59" t="s">
        <v>3</v>
      </c>
      <c r="E118" s="53" t="s">
        <v>76</v>
      </c>
      <c r="F118" s="54" t="s">
        <v>244</v>
      </c>
      <c r="G118" s="54" t="s">
        <v>245</v>
      </c>
      <c r="H118" s="53" t="s">
        <v>21</v>
      </c>
      <c r="I118" s="34" t="s">
        <v>424</v>
      </c>
      <c r="J118" s="53">
        <v>20032</v>
      </c>
      <c r="K118" s="53">
        <v>8</v>
      </c>
      <c r="L118" s="55"/>
      <c r="M118" s="53" t="s">
        <v>6</v>
      </c>
      <c r="N118" s="53">
        <v>1</v>
      </c>
      <c r="O118" s="53" t="s">
        <v>17</v>
      </c>
      <c r="P118" s="53">
        <v>2</v>
      </c>
      <c r="Q118" s="34">
        <f t="shared" si="2"/>
        <v>104</v>
      </c>
      <c r="R118" s="42"/>
      <c r="S118" s="43">
        <f t="shared" si="3"/>
        <v>0</v>
      </c>
    </row>
    <row r="119" spans="2:19" s="4" customFormat="1" ht="15.75" x14ac:dyDescent="0.25">
      <c r="B119" s="32" t="s">
        <v>342</v>
      </c>
      <c r="C119" s="53"/>
      <c r="D119" s="59" t="s">
        <v>3</v>
      </c>
      <c r="E119" s="53" t="s">
        <v>4</v>
      </c>
      <c r="F119" s="54" t="s">
        <v>19</v>
      </c>
      <c r="G119" s="54" t="s">
        <v>20</v>
      </c>
      <c r="H119" s="53" t="s">
        <v>21</v>
      </c>
      <c r="I119" s="34" t="s">
        <v>424</v>
      </c>
      <c r="J119" s="53">
        <v>20032</v>
      </c>
      <c r="K119" s="53">
        <v>8</v>
      </c>
      <c r="L119" s="55"/>
      <c r="M119" s="53" t="s">
        <v>6</v>
      </c>
      <c r="N119" s="53">
        <v>1</v>
      </c>
      <c r="O119" s="53" t="s">
        <v>17</v>
      </c>
      <c r="P119" s="53">
        <v>2</v>
      </c>
      <c r="Q119" s="34">
        <f t="shared" si="2"/>
        <v>104</v>
      </c>
      <c r="R119" s="42"/>
      <c r="S119" s="43">
        <f t="shared" si="3"/>
        <v>0</v>
      </c>
    </row>
    <row r="120" spans="2:19" s="4" customFormat="1" ht="15.75" x14ac:dyDescent="0.25">
      <c r="B120" s="32" t="s">
        <v>411</v>
      </c>
      <c r="C120" s="53"/>
      <c r="D120" s="59" t="s">
        <v>3</v>
      </c>
      <c r="E120" s="53" t="s">
        <v>4</v>
      </c>
      <c r="F120" s="54" t="s">
        <v>252</v>
      </c>
      <c r="G120" s="54" t="s">
        <v>253</v>
      </c>
      <c r="H120" s="53" t="s">
        <v>12</v>
      </c>
      <c r="I120" s="34" t="s">
        <v>424</v>
      </c>
      <c r="J120" s="53">
        <v>20020</v>
      </c>
      <c r="K120" s="53">
        <v>8</v>
      </c>
      <c r="L120" s="55"/>
      <c r="M120" s="53" t="s">
        <v>6</v>
      </c>
      <c r="N120" s="53">
        <v>1</v>
      </c>
      <c r="O120" s="53" t="s">
        <v>17</v>
      </c>
      <c r="P120" s="53">
        <v>2</v>
      </c>
      <c r="Q120" s="34">
        <f t="shared" si="2"/>
        <v>104</v>
      </c>
      <c r="R120" s="42"/>
      <c r="S120" s="43">
        <f t="shared" si="3"/>
        <v>0</v>
      </c>
    </row>
    <row r="121" spans="2:19" s="4" customFormat="1" ht="15.75" x14ac:dyDescent="0.25">
      <c r="B121" s="32" t="s">
        <v>412</v>
      </c>
      <c r="C121" s="53"/>
      <c r="D121" s="59" t="s">
        <v>3</v>
      </c>
      <c r="E121" s="53" t="s">
        <v>112</v>
      </c>
      <c r="F121" s="54" t="s">
        <v>260</v>
      </c>
      <c r="G121" s="54" t="s">
        <v>261</v>
      </c>
      <c r="H121" s="53" t="s">
        <v>12</v>
      </c>
      <c r="I121" s="34" t="s">
        <v>424</v>
      </c>
      <c r="J121" s="53">
        <v>20020</v>
      </c>
      <c r="K121" s="53">
        <v>8</v>
      </c>
      <c r="L121" s="55"/>
      <c r="M121" s="53" t="s">
        <v>6</v>
      </c>
      <c r="N121" s="53">
        <v>1</v>
      </c>
      <c r="O121" s="53" t="s">
        <v>17</v>
      </c>
      <c r="P121" s="53">
        <v>2</v>
      </c>
      <c r="Q121" s="34">
        <f t="shared" si="2"/>
        <v>104</v>
      </c>
      <c r="R121" s="42"/>
      <c r="S121" s="43">
        <f t="shared" si="3"/>
        <v>0</v>
      </c>
    </row>
    <row r="122" spans="2:19" s="4" customFormat="1" ht="15.75" x14ac:dyDescent="0.25">
      <c r="B122" s="32" t="s">
        <v>413</v>
      </c>
      <c r="C122" s="53"/>
      <c r="D122" s="59" t="s">
        <v>3</v>
      </c>
      <c r="E122" s="53" t="s">
        <v>213</v>
      </c>
      <c r="F122" s="54" t="s">
        <v>281</v>
      </c>
      <c r="G122" s="54" t="s">
        <v>282</v>
      </c>
      <c r="H122" s="53" t="s">
        <v>21</v>
      </c>
      <c r="I122" s="34" t="s">
        <v>424</v>
      </c>
      <c r="J122" s="53">
        <v>20032</v>
      </c>
      <c r="K122" s="53">
        <v>8</v>
      </c>
      <c r="L122" s="55"/>
      <c r="M122" s="53" t="s">
        <v>6</v>
      </c>
      <c r="N122" s="53">
        <v>1</v>
      </c>
      <c r="O122" s="53" t="s">
        <v>17</v>
      </c>
      <c r="P122" s="53">
        <v>2</v>
      </c>
      <c r="Q122" s="34">
        <f t="shared" si="2"/>
        <v>104</v>
      </c>
      <c r="R122" s="42"/>
      <c r="S122" s="43">
        <f t="shared" si="3"/>
        <v>0</v>
      </c>
    </row>
    <row r="123" spans="2:19" s="4" customFormat="1" ht="15.75" x14ac:dyDescent="0.25">
      <c r="B123" s="32" t="s">
        <v>345</v>
      </c>
      <c r="C123" s="53"/>
      <c r="D123" s="59" t="s">
        <v>3</v>
      </c>
      <c r="E123" s="53" t="s">
        <v>112</v>
      </c>
      <c r="F123" s="54" t="s">
        <v>300</v>
      </c>
      <c r="G123" s="54" t="s">
        <v>301</v>
      </c>
      <c r="H123" s="53" t="s">
        <v>12</v>
      </c>
      <c r="I123" s="34" t="s">
        <v>424</v>
      </c>
      <c r="J123" s="53">
        <v>20032</v>
      </c>
      <c r="K123" s="53">
        <v>8</v>
      </c>
      <c r="L123" s="55"/>
      <c r="M123" s="53" t="s">
        <v>6</v>
      </c>
      <c r="N123" s="53">
        <v>1</v>
      </c>
      <c r="O123" s="53" t="s">
        <v>7</v>
      </c>
      <c r="P123" s="53">
        <v>2</v>
      </c>
      <c r="Q123" s="34">
        <f t="shared" si="2"/>
        <v>104</v>
      </c>
      <c r="R123" s="42"/>
      <c r="S123" s="43">
        <f t="shared" si="3"/>
        <v>0</v>
      </c>
    </row>
    <row r="124" spans="2:19" s="4" customFormat="1" ht="15.75" x14ac:dyDescent="0.25">
      <c r="B124" s="32" t="s">
        <v>414</v>
      </c>
      <c r="C124" s="53"/>
      <c r="D124" s="59" t="s">
        <v>3</v>
      </c>
      <c r="E124" s="53" t="s">
        <v>3</v>
      </c>
      <c r="F124" s="54" t="s">
        <v>303</v>
      </c>
      <c r="G124" s="54" t="s">
        <v>304</v>
      </c>
      <c r="H124" s="53" t="s">
        <v>12</v>
      </c>
      <c r="I124" s="34" t="s">
        <v>424</v>
      </c>
      <c r="J124" s="53">
        <v>20020</v>
      </c>
      <c r="K124" s="53">
        <v>8</v>
      </c>
      <c r="L124" s="55"/>
      <c r="M124" s="53" t="s">
        <v>6</v>
      </c>
      <c r="N124" s="53">
        <v>1</v>
      </c>
      <c r="O124" s="53" t="s">
        <v>7</v>
      </c>
      <c r="P124" s="53">
        <v>2</v>
      </c>
      <c r="Q124" s="34">
        <f t="shared" si="2"/>
        <v>104</v>
      </c>
      <c r="R124" s="42"/>
      <c r="S124" s="43">
        <f t="shared" si="3"/>
        <v>0</v>
      </c>
    </row>
    <row r="125" spans="2:19" s="4" customFormat="1" ht="30" x14ac:dyDescent="0.25">
      <c r="B125" s="32" t="s">
        <v>415</v>
      </c>
      <c r="C125" s="53"/>
      <c r="D125" s="59" t="s">
        <v>3</v>
      </c>
      <c r="E125" s="53" t="s">
        <v>112</v>
      </c>
      <c r="F125" s="54" t="s">
        <v>313</v>
      </c>
      <c r="G125" s="54" t="s">
        <v>314</v>
      </c>
      <c r="H125" s="53" t="s">
        <v>12</v>
      </c>
      <c r="I125" s="34" t="s">
        <v>424</v>
      </c>
      <c r="J125" s="53">
        <v>20020</v>
      </c>
      <c r="K125" s="53">
        <v>8</v>
      </c>
      <c r="L125" s="55"/>
      <c r="M125" s="53" t="s">
        <v>6</v>
      </c>
      <c r="N125" s="53">
        <v>1</v>
      </c>
      <c r="O125" s="53" t="s">
        <v>7</v>
      </c>
      <c r="P125" s="53">
        <v>2</v>
      </c>
      <c r="Q125" s="34">
        <f t="shared" si="2"/>
        <v>104</v>
      </c>
      <c r="R125" s="42"/>
      <c r="S125" s="43">
        <f t="shared" si="3"/>
        <v>0</v>
      </c>
    </row>
    <row r="126" spans="2:19" s="4" customFormat="1" ht="15.75" x14ac:dyDescent="0.25">
      <c r="B126" s="32" t="s">
        <v>241</v>
      </c>
      <c r="C126" s="53"/>
      <c r="D126" s="59" t="s">
        <v>3</v>
      </c>
      <c r="E126" s="53" t="s">
        <v>112</v>
      </c>
      <c r="F126" s="54" t="s">
        <v>315</v>
      </c>
      <c r="G126" s="54" t="s">
        <v>316</v>
      </c>
      <c r="H126" s="53" t="s">
        <v>21</v>
      </c>
      <c r="I126" s="34" t="s">
        <v>424</v>
      </c>
      <c r="J126" s="53">
        <v>20032</v>
      </c>
      <c r="K126" s="53">
        <v>8</v>
      </c>
      <c r="L126" s="55"/>
      <c r="M126" s="53" t="s">
        <v>6</v>
      </c>
      <c r="N126" s="53">
        <v>1</v>
      </c>
      <c r="O126" s="53" t="s">
        <v>7</v>
      </c>
      <c r="P126" s="53">
        <v>2</v>
      </c>
      <c r="Q126" s="34">
        <f t="shared" si="2"/>
        <v>104</v>
      </c>
      <c r="R126" s="42"/>
      <c r="S126" s="43">
        <f t="shared" si="3"/>
        <v>0</v>
      </c>
    </row>
    <row r="127" spans="2:19" s="4" customFormat="1" ht="30" x14ac:dyDescent="0.25">
      <c r="B127" s="32" t="s">
        <v>242</v>
      </c>
      <c r="C127" s="53"/>
      <c r="D127" s="59" t="s">
        <v>3</v>
      </c>
      <c r="E127" s="53" t="s">
        <v>112</v>
      </c>
      <c r="F127" s="54" t="s">
        <v>324</v>
      </c>
      <c r="G127" s="54" t="s">
        <v>325</v>
      </c>
      <c r="H127" s="53" t="s">
        <v>12</v>
      </c>
      <c r="I127" s="34" t="s">
        <v>424</v>
      </c>
      <c r="J127" s="53">
        <v>20032</v>
      </c>
      <c r="K127" s="53">
        <v>8</v>
      </c>
      <c r="L127" s="55"/>
      <c r="M127" s="53" t="s">
        <v>6</v>
      </c>
      <c r="N127" s="53">
        <v>1</v>
      </c>
      <c r="O127" s="53" t="s">
        <v>17</v>
      </c>
      <c r="P127" s="53">
        <v>2</v>
      </c>
      <c r="Q127" s="34">
        <f t="shared" si="2"/>
        <v>104</v>
      </c>
      <c r="R127" s="42"/>
      <c r="S127" s="43">
        <f t="shared" si="3"/>
        <v>0</v>
      </c>
    </row>
    <row r="128" spans="2:19" s="4" customFormat="1" ht="15.75" x14ac:dyDescent="0.25">
      <c r="B128" s="32" t="s">
        <v>416</v>
      </c>
      <c r="C128" s="53"/>
      <c r="D128" s="59" t="s">
        <v>3</v>
      </c>
      <c r="E128" s="53" t="s">
        <v>3</v>
      </c>
      <c r="F128" s="54" t="s">
        <v>326</v>
      </c>
      <c r="G128" s="54" t="s">
        <v>327</v>
      </c>
      <c r="H128" s="53" t="s">
        <v>12</v>
      </c>
      <c r="I128" s="34" t="s">
        <v>424</v>
      </c>
      <c r="J128" s="53">
        <v>20032</v>
      </c>
      <c r="K128" s="53">
        <v>8</v>
      </c>
      <c r="L128" s="55"/>
      <c r="M128" s="53" t="s">
        <v>6</v>
      </c>
      <c r="N128" s="53">
        <v>1</v>
      </c>
      <c r="O128" s="53" t="s">
        <v>7</v>
      </c>
      <c r="P128" s="53">
        <v>2</v>
      </c>
      <c r="Q128" s="34">
        <f t="shared" si="2"/>
        <v>104</v>
      </c>
      <c r="R128" s="42"/>
      <c r="S128" s="43">
        <f t="shared" si="3"/>
        <v>0</v>
      </c>
    </row>
    <row r="129" spans="2:19" s="4" customFormat="1" ht="15.75" x14ac:dyDescent="0.25">
      <c r="B129" s="32" t="s">
        <v>417</v>
      </c>
      <c r="C129" s="53"/>
      <c r="D129" s="59" t="s">
        <v>3</v>
      </c>
      <c r="E129" s="53" t="s">
        <v>112</v>
      </c>
      <c r="F129" s="54" t="s">
        <v>340</v>
      </c>
      <c r="G129" s="54" t="s">
        <v>341</v>
      </c>
      <c r="H129" s="53" t="s">
        <v>12</v>
      </c>
      <c r="I129" s="34" t="s">
        <v>424</v>
      </c>
      <c r="J129" s="53">
        <v>20020</v>
      </c>
      <c r="K129" s="53">
        <v>8</v>
      </c>
      <c r="L129" s="55"/>
      <c r="M129" s="53" t="s">
        <v>6</v>
      </c>
      <c r="N129" s="53">
        <v>1</v>
      </c>
      <c r="O129" s="53" t="s">
        <v>7</v>
      </c>
      <c r="P129" s="53">
        <v>2</v>
      </c>
      <c r="Q129" s="34">
        <f t="shared" si="2"/>
        <v>104</v>
      </c>
      <c r="R129" s="42"/>
      <c r="S129" s="43">
        <f t="shared" si="3"/>
        <v>0</v>
      </c>
    </row>
    <row r="130" spans="2:19" s="4" customFormat="1" ht="15.75" x14ac:dyDescent="0.25">
      <c r="B130" s="32" t="s">
        <v>418</v>
      </c>
      <c r="C130" s="53"/>
      <c r="D130" s="59" t="s">
        <v>3</v>
      </c>
      <c r="E130" s="53" t="s">
        <v>112</v>
      </c>
      <c r="F130" s="54" t="s">
        <v>352</v>
      </c>
      <c r="G130" s="54" t="s">
        <v>353</v>
      </c>
      <c r="H130" s="53" t="s">
        <v>21</v>
      </c>
      <c r="I130" s="34" t="s">
        <v>424</v>
      </c>
      <c r="J130" s="53">
        <v>20032</v>
      </c>
      <c r="K130" s="53">
        <v>8</v>
      </c>
      <c r="L130" s="55"/>
      <c r="M130" s="53" t="s">
        <v>6</v>
      </c>
      <c r="N130" s="53">
        <v>1</v>
      </c>
      <c r="O130" s="53" t="s">
        <v>17</v>
      </c>
      <c r="P130" s="53">
        <v>2</v>
      </c>
      <c r="Q130" s="34">
        <f t="shared" si="2"/>
        <v>104</v>
      </c>
      <c r="R130" s="42"/>
      <c r="S130" s="43">
        <f t="shared" si="3"/>
        <v>0</v>
      </c>
    </row>
    <row r="131" spans="2:19" s="4" customFormat="1" ht="15.75" x14ac:dyDescent="0.25">
      <c r="B131" s="32" t="s">
        <v>243</v>
      </c>
      <c r="C131" s="53"/>
      <c r="D131" s="59" t="s">
        <v>3</v>
      </c>
      <c r="E131" s="53" t="s">
        <v>112</v>
      </c>
      <c r="F131" s="54" t="s">
        <v>364</v>
      </c>
      <c r="G131" s="54" t="s">
        <v>365</v>
      </c>
      <c r="H131" s="53" t="s">
        <v>12</v>
      </c>
      <c r="I131" s="34" t="s">
        <v>424</v>
      </c>
      <c r="J131" s="53">
        <v>20020</v>
      </c>
      <c r="K131" s="53">
        <v>8</v>
      </c>
      <c r="L131" s="55"/>
      <c r="M131" s="53" t="s">
        <v>6</v>
      </c>
      <c r="N131" s="53">
        <v>1</v>
      </c>
      <c r="O131" s="53" t="s">
        <v>17</v>
      </c>
      <c r="P131" s="53">
        <v>2</v>
      </c>
      <c r="Q131" s="34">
        <f t="shared" si="2"/>
        <v>104</v>
      </c>
      <c r="R131" s="42"/>
      <c r="S131" s="43">
        <f t="shared" si="3"/>
        <v>0</v>
      </c>
    </row>
    <row r="132" spans="2:19" s="4" customFormat="1" ht="15.75" x14ac:dyDescent="0.25">
      <c r="B132" s="32" t="s">
        <v>246</v>
      </c>
      <c r="C132" s="53"/>
      <c r="D132" s="59" t="s">
        <v>3</v>
      </c>
      <c r="E132" s="53" t="s">
        <v>112</v>
      </c>
      <c r="F132" s="54" t="s">
        <v>370</v>
      </c>
      <c r="G132" s="54" t="s">
        <v>371</v>
      </c>
      <c r="H132" s="53" t="s">
        <v>12</v>
      </c>
      <c r="I132" s="34" t="s">
        <v>424</v>
      </c>
      <c r="J132" s="53">
        <v>20032</v>
      </c>
      <c r="K132" s="53">
        <v>8</v>
      </c>
      <c r="L132" s="55"/>
      <c r="M132" s="53" t="s">
        <v>6</v>
      </c>
      <c r="N132" s="53">
        <v>1</v>
      </c>
      <c r="O132" s="53" t="s">
        <v>17</v>
      </c>
      <c r="P132" s="53">
        <v>2</v>
      </c>
      <c r="Q132" s="34">
        <f t="shared" si="2"/>
        <v>104</v>
      </c>
      <c r="R132" s="42"/>
      <c r="S132" s="43">
        <f t="shared" si="3"/>
        <v>0</v>
      </c>
    </row>
    <row r="133" spans="2:19" s="4" customFormat="1" ht="15.75" x14ac:dyDescent="0.25">
      <c r="B133" s="32" t="s">
        <v>249</v>
      </c>
      <c r="C133" s="53"/>
      <c r="D133" s="59" t="s">
        <v>3</v>
      </c>
      <c r="E133" s="53" t="s">
        <v>4</v>
      </c>
      <c r="F133" s="54" t="s">
        <v>376</v>
      </c>
      <c r="G133" s="54" t="s">
        <v>377</v>
      </c>
      <c r="H133" s="53" t="s">
        <v>12</v>
      </c>
      <c r="I133" s="34" t="s">
        <v>424</v>
      </c>
      <c r="J133" s="53">
        <v>20032</v>
      </c>
      <c r="K133" s="53">
        <v>8</v>
      </c>
      <c r="L133" s="55"/>
      <c r="M133" s="53" t="s">
        <v>6</v>
      </c>
      <c r="N133" s="53">
        <v>1</v>
      </c>
      <c r="O133" s="53" t="s">
        <v>17</v>
      </c>
      <c r="P133" s="53">
        <v>2</v>
      </c>
      <c r="Q133" s="34">
        <f t="shared" si="2"/>
        <v>104</v>
      </c>
      <c r="R133" s="42"/>
      <c r="S133" s="43">
        <f t="shared" si="3"/>
        <v>0</v>
      </c>
    </row>
    <row r="134" spans="2:19" s="4" customFormat="1" ht="15.75" x14ac:dyDescent="0.25">
      <c r="B134" s="32" t="s">
        <v>250</v>
      </c>
      <c r="C134" s="53"/>
      <c r="D134" s="59" t="s">
        <v>3</v>
      </c>
      <c r="E134" s="53" t="s">
        <v>112</v>
      </c>
      <c r="F134" s="54" t="s">
        <v>378</v>
      </c>
      <c r="G134" s="54" t="s">
        <v>379</v>
      </c>
      <c r="H134" s="53" t="s">
        <v>12</v>
      </c>
      <c r="I134" s="34" t="s">
        <v>424</v>
      </c>
      <c r="J134" s="53">
        <v>20020</v>
      </c>
      <c r="K134" s="53">
        <v>8</v>
      </c>
      <c r="L134" s="55"/>
      <c r="M134" s="53" t="s">
        <v>6</v>
      </c>
      <c r="N134" s="53">
        <v>1</v>
      </c>
      <c r="O134" s="53" t="s">
        <v>17</v>
      </c>
      <c r="P134" s="53">
        <v>2</v>
      </c>
      <c r="Q134" s="34">
        <f t="shared" si="2"/>
        <v>104</v>
      </c>
      <c r="R134" s="42"/>
      <c r="S134" s="43">
        <f t="shared" si="3"/>
        <v>0</v>
      </c>
    </row>
    <row r="135" spans="2:19" s="4" customFormat="1" ht="15.75" x14ac:dyDescent="0.25">
      <c r="B135" s="32" t="s">
        <v>251</v>
      </c>
      <c r="C135" s="53"/>
      <c r="D135" s="59" t="s">
        <v>3</v>
      </c>
      <c r="E135" s="53" t="s">
        <v>14</v>
      </c>
      <c r="F135" s="54" t="s">
        <v>400</v>
      </c>
      <c r="G135" s="54" t="s">
        <v>401</v>
      </c>
      <c r="H135" s="53" t="s">
        <v>12</v>
      </c>
      <c r="I135" s="34" t="s">
        <v>424</v>
      </c>
      <c r="J135" s="53">
        <v>20020</v>
      </c>
      <c r="K135" s="53">
        <v>8</v>
      </c>
      <c r="L135" s="55"/>
      <c r="M135" s="53" t="s">
        <v>6</v>
      </c>
      <c r="N135" s="53">
        <v>1</v>
      </c>
      <c r="O135" s="53" t="s">
        <v>17</v>
      </c>
      <c r="P135" s="53">
        <v>2</v>
      </c>
      <c r="Q135" s="34">
        <f t="shared" si="2"/>
        <v>104</v>
      </c>
      <c r="R135" s="42"/>
      <c r="S135" s="43">
        <f t="shared" si="3"/>
        <v>0</v>
      </c>
    </row>
    <row r="136" spans="2:19" s="4" customFormat="1" ht="15.75" x14ac:dyDescent="0.25">
      <c r="B136" s="32" t="s">
        <v>254</v>
      </c>
      <c r="C136" s="53"/>
      <c r="D136" s="59" t="s">
        <v>3</v>
      </c>
      <c r="E136" s="53" t="s">
        <v>112</v>
      </c>
      <c r="F136" s="54" t="s">
        <v>289</v>
      </c>
      <c r="G136" s="54" t="s">
        <v>290</v>
      </c>
      <c r="H136" s="53" t="s">
        <v>12</v>
      </c>
      <c r="I136" s="34" t="s">
        <v>424</v>
      </c>
      <c r="J136" s="53">
        <v>20020</v>
      </c>
      <c r="K136" s="53">
        <v>8</v>
      </c>
      <c r="L136" s="55"/>
      <c r="M136" s="53" t="s">
        <v>89</v>
      </c>
      <c r="N136" s="53">
        <v>1</v>
      </c>
      <c r="O136" s="53" t="s">
        <v>17</v>
      </c>
      <c r="P136" s="53">
        <v>2</v>
      </c>
      <c r="Q136" s="34">
        <f t="shared" si="2"/>
        <v>104</v>
      </c>
      <c r="R136" s="42"/>
      <c r="S136" s="43">
        <f t="shared" si="3"/>
        <v>0</v>
      </c>
    </row>
    <row r="137" spans="2:19" s="4" customFormat="1" ht="15.75" x14ac:dyDescent="0.25">
      <c r="B137" s="32" t="s">
        <v>255</v>
      </c>
      <c r="C137" s="53"/>
      <c r="D137" s="59" t="s">
        <v>3</v>
      </c>
      <c r="E137" s="53" t="s">
        <v>112</v>
      </c>
      <c r="F137" s="54" t="s">
        <v>386</v>
      </c>
      <c r="G137" s="54" t="s">
        <v>387</v>
      </c>
      <c r="H137" s="53" t="s">
        <v>12</v>
      </c>
      <c r="I137" s="34" t="s">
        <v>424</v>
      </c>
      <c r="J137" s="53">
        <v>20032</v>
      </c>
      <c r="K137" s="53">
        <v>8</v>
      </c>
      <c r="L137" s="55"/>
      <c r="M137" s="53" t="s">
        <v>6</v>
      </c>
      <c r="N137" s="53">
        <v>1</v>
      </c>
      <c r="O137" s="53" t="s">
        <v>17</v>
      </c>
      <c r="P137" s="53">
        <v>2</v>
      </c>
      <c r="Q137" s="34">
        <f t="shared" si="2"/>
        <v>104</v>
      </c>
      <c r="R137" s="42"/>
      <c r="S137" s="43">
        <f t="shared" si="3"/>
        <v>0</v>
      </c>
    </row>
    <row r="138" spans="2:19" s="4" customFormat="1" ht="15.75" x14ac:dyDescent="0.25">
      <c r="B138" s="32" t="s">
        <v>258</v>
      </c>
      <c r="C138" s="53"/>
      <c r="D138" s="59" t="s">
        <v>3</v>
      </c>
      <c r="E138" s="53" t="s">
        <v>112</v>
      </c>
      <c r="F138" s="54" t="s">
        <v>274</v>
      </c>
      <c r="G138" s="54" t="s">
        <v>275</v>
      </c>
      <c r="H138" s="53" t="s">
        <v>12</v>
      </c>
      <c r="I138" s="34" t="s">
        <v>424</v>
      </c>
      <c r="J138" s="53">
        <v>20032</v>
      </c>
      <c r="K138" s="53">
        <v>8</v>
      </c>
      <c r="L138" s="55"/>
      <c r="M138" s="53" t="s">
        <v>6</v>
      </c>
      <c r="N138" s="53">
        <v>1</v>
      </c>
      <c r="O138" s="53" t="s">
        <v>7</v>
      </c>
      <c r="P138" s="53">
        <v>2</v>
      </c>
      <c r="Q138" s="34">
        <f t="shared" ref="Q138:Q145" si="4">SUM(N138*P138)*52</f>
        <v>104</v>
      </c>
      <c r="R138" s="42"/>
      <c r="S138" s="43">
        <f t="shared" ref="S138:S145" si="5">SUM(R138*Q138)*2</f>
        <v>0</v>
      </c>
    </row>
    <row r="139" spans="2:19" s="4" customFormat="1" ht="15.75" x14ac:dyDescent="0.25">
      <c r="B139" s="32" t="s">
        <v>259</v>
      </c>
      <c r="C139" s="53"/>
      <c r="D139" s="59" t="s">
        <v>3</v>
      </c>
      <c r="E139" s="53" t="s">
        <v>112</v>
      </c>
      <c r="F139" s="54" t="s">
        <v>276</v>
      </c>
      <c r="G139" s="54" t="s">
        <v>277</v>
      </c>
      <c r="H139" s="53" t="s">
        <v>12</v>
      </c>
      <c r="I139" s="34" t="s">
        <v>424</v>
      </c>
      <c r="J139" s="53">
        <v>20032</v>
      </c>
      <c r="K139" s="53">
        <v>8</v>
      </c>
      <c r="L139" s="55"/>
      <c r="M139" s="53" t="s">
        <v>6</v>
      </c>
      <c r="N139" s="53">
        <v>1</v>
      </c>
      <c r="O139" s="53" t="s">
        <v>7</v>
      </c>
      <c r="P139" s="53">
        <v>2</v>
      </c>
      <c r="Q139" s="34">
        <f t="shared" si="4"/>
        <v>104</v>
      </c>
      <c r="R139" s="42"/>
      <c r="S139" s="43">
        <f t="shared" si="5"/>
        <v>0</v>
      </c>
    </row>
    <row r="140" spans="2:19" s="4" customFormat="1" ht="15.75" x14ac:dyDescent="0.25">
      <c r="B140" s="32" t="s">
        <v>262</v>
      </c>
      <c r="C140" s="53"/>
      <c r="D140" s="59" t="s">
        <v>3</v>
      </c>
      <c r="E140" s="53" t="s">
        <v>112</v>
      </c>
      <c r="F140" s="54" t="s">
        <v>289</v>
      </c>
      <c r="G140" s="54" t="s">
        <v>290</v>
      </c>
      <c r="H140" s="53" t="s">
        <v>12</v>
      </c>
      <c r="I140" s="34" t="s">
        <v>424</v>
      </c>
      <c r="J140" s="53">
        <v>20020</v>
      </c>
      <c r="K140" s="53">
        <v>8</v>
      </c>
      <c r="L140" s="55"/>
      <c r="M140" s="53" t="s">
        <v>89</v>
      </c>
      <c r="N140" s="53">
        <v>1</v>
      </c>
      <c r="O140" s="53" t="s">
        <v>17</v>
      </c>
      <c r="P140" s="53">
        <v>2</v>
      </c>
      <c r="Q140" s="34">
        <f t="shared" si="4"/>
        <v>104</v>
      </c>
      <c r="R140" s="42"/>
      <c r="S140" s="43">
        <f t="shared" si="5"/>
        <v>0</v>
      </c>
    </row>
    <row r="141" spans="2:19" s="4" customFormat="1" ht="15.75" x14ac:dyDescent="0.25">
      <c r="B141" s="32" t="s">
        <v>263</v>
      </c>
      <c r="C141" s="53"/>
      <c r="D141" s="59" t="s">
        <v>3</v>
      </c>
      <c r="E141" s="53" t="s">
        <v>112</v>
      </c>
      <c r="F141" s="54" t="s">
        <v>296</v>
      </c>
      <c r="G141" s="54" t="s">
        <v>297</v>
      </c>
      <c r="H141" s="53" t="s">
        <v>12</v>
      </c>
      <c r="I141" s="34" t="s">
        <v>424</v>
      </c>
      <c r="J141" s="53">
        <v>20020</v>
      </c>
      <c r="K141" s="53">
        <v>8</v>
      </c>
      <c r="L141" s="55"/>
      <c r="M141" s="53" t="s">
        <v>6</v>
      </c>
      <c r="N141" s="53">
        <v>1</v>
      </c>
      <c r="O141" s="53" t="s">
        <v>17</v>
      </c>
      <c r="P141" s="53">
        <v>2</v>
      </c>
      <c r="Q141" s="34">
        <f t="shared" si="4"/>
        <v>104</v>
      </c>
      <c r="R141" s="42"/>
      <c r="S141" s="43">
        <f t="shared" si="5"/>
        <v>0</v>
      </c>
    </row>
    <row r="142" spans="2:19" s="4" customFormat="1" ht="15.75" x14ac:dyDescent="0.25">
      <c r="B142" s="32" t="s">
        <v>266</v>
      </c>
      <c r="C142" s="53"/>
      <c r="D142" s="59" t="s">
        <v>3</v>
      </c>
      <c r="E142" s="53" t="s">
        <v>112</v>
      </c>
      <c r="F142" s="54" t="s">
        <v>305</v>
      </c>
      <c r="G142" s="54" t="s">
        <v>304</v>
      </c>
      <c r="H142" s="53" t="s">
        <v>12</v>
      </c>
      <c r="I142" s="34" t="s">
        <v>424</v>
      </c>
      <c r="J142" s="53">
        <v>20020</v>
      </c>
      <c r="K142" s="53">
        <v>8</v>
      </c>
      <c r="L142" s="55"/>
      <c r="M142" s="53" t="s">
        <v>89</v>
      </c>
      <c r="N142" s="53">
        <v>1</v>
      </c>
      <c r="O142" s="53" t="s">
        <v>7</v>
      </c>
      <c r="P142" s="53">
        <v>2</v>
      </c>
      <c r="Q142" s="34">
        <f t="shared" si="4"/>
        <v>104</v>
      </c>
      <c r="R142" s="42"/>
      <c r="S142" s="43">
        <f t="shared" si="5"/>
        <v>0</v>
      </c>
    </row>
    <row r="143" spans="2:19" s="4" customFormat="1" ht="30" x14ac:dyDescent="0.25">
      <c r="B143" s="32" t="s">
        <v>267</v>
      </c>
      <c r="C143" s="53"/>
      <c r="D143" s="59" t="s">
        <v>3</v>
      </c>
      <c r="E143" s="53" t="s">
        <v>173</v>
      </c>
      <c r="F143" s="54" t="s">
        <v>174</v>
      </c>
      <c r="G143" s="54" t="s">
        <v>175</v>
      </c>
      <c r="H143" s="53" t="s">
        <v>163</v>
      </c>
      <c r="I143" s="34" t="s">
        <v>422</v>
      </c>
      <c r="J143" s="53">
        <v>20724</v>
      </c>
      <c r="K143" s="58" t="s">
        <v>163</v>
      </c>
      <c r="L143" s="55"/>
      <c r="M143" s="53" t="s">
        <v>6</v>
      </c>
      <c r="N143" s="53">
        <v>2</v>
      </c>
      <c r="O143" s="53" t="s">
        <v>17</v>
      </c>
      <c r="P143" s="53">
        <v>2</v>
      </c>
      <c r="Q143" s="34">
        <f t="shared" si="4"/>
        <v>208</v>
      </c>
      <c r="R143" s="42"/>
      <c r="S143" s="43">
        <f t="shared" si="5"/>
        <v>0</v>
      </c>
    </row>
    <row r="144" spans="2:19" s="4" customFormat="1" ht="30" x14ac:dyDescent="0.25">
      <c r="B144" s="32" t="s">
        <v>268</v>
      </c>
      <c r="C144" s="53"/>
      <c r="D144" s="59" t="s">
        <v>3</v>
      </c>
      <c r="E144" s="53" t="s">
        <v>229</v>
      </c>
      <c r="F144" s="54" t="s">
        <v>348</v>
      </c>
      <c r="G144" s="54" t="s">
        <v>349</v>
      </c>
      <c r="H144" s="53" t="s">
        <v>163</v>
      </c>
      <c r="I144" s="34" t="s">
        <v>422</v>
      </c>
      <c r="J144" s="53">
        <v>20724</v>
      </c>
      <c r="K144" s="58" t="s">
        <v>163</v>
      </c>
      <c r="L144" s="55"/>
      <c r="M144" s="53" t="s">
        <v>6</v>
      </c>
      <c r="N144" s="53">
        <v>2</v>
      </c>
      <c r="O144" s="53" t="s">
        <v>17</v>
      </c>
      <c r="P144" s="53">
        <v>2</v>
      </c>
      <c r="Q144" s="34">
        <f t="shared" si="4"/>
        <v>208</v>
      </c>
      <c r="R144" s="42"/>
      <c r="S144" s="43">
        <f t="shared" si="5"/>
        <v>0</v>
      </c>
    </row>
    <row r="145" spans="2:19" s="31" customFormat="1" ht="15.75" x14ac:dyDescent="0.25">
      <c r="B145" s="32" t="s">
        <v>863</v>
      </c>
      <c r="C145" s="33" t="s">
        <v>176</v>
      </c>
      <c r="D145" s="33" t="s">
        <v>3</v>
      </c>
      <c r="E145" s="34" t="s">
        <v>30</v>
      </c>
      <c r="F145" s="35" t="s">
        <v>862</v>
      </c>
      <c r="G145" s="60" t="s">
        <v>861</v>
      </c>
      <c r="H145" s="34" t="s">
        <v>5</v>
      </c>
      <c r="I145" s="34" t="s">
        <v>424</v>
      </c>
      <c r="J145" s="34">
        <v>20001</v>
      </c>
      <c r="K145" s="34">
        <v>6</v>
      </c>
      <c r="L145" s="44"/>
      <c r="M145" s="36" t="s">
        <v>89</v>
      </c>
      <c r="N145" s="36">
        <v>1</v>
      </c>
      <c r="O145" s="36" t="s">
        <v>17</v>
      </c>
      <c r="P145" s="36">
        <v>2</v>
      </c>
      <c r="Q145" s="34">
        <f t="shared" si="4"/>
        <v>104</v>
      </c>
      <c r="R145" s="42"/>
      <c r="S145" s="43">
        <f t="shared" si="5"/>
        <v>0</v>
      </c>
    </row>
    <row r="148" spans="2:19" s="63" customFormat="1" ht="19.5" thickBot="1" x14ac:dyDescent="0.35">
      <c r="B148" s="149" t="s">
        <v>860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62"/>
      <c r="S148" s="20">
        <f>SUM(S9:S147)</f>
        <v>0</v>
      </c>
    </row>
    <row r="149" spans="2:19" ht="15.75" thickTop="1" x14ac:dyDescent="0.25"/>
  </sheetData>
  <sheetProtection algorithmName="SHA-512" hashValue="Q6MdFtwrbYZU3CjHm7nSTk8ReUyB/kzHPuVl/b2M/srV1VuTSM9iUkUYdj4wvptSs94fDTFY2xSVAwGcieZK/w==" saltValue="eUO/ghCjx3g9QuozPBBmyA==" spinCount="100000" sheet="1" objects="1" scenarios="1" formatCells="0" formatColumns="0" formatRows="0" selectLockedCells="1" sort="0"/>
  <mergeCells count="8">
    <mergeCell ref="B148:Q148"/>
    <mergeCell ref="B7:K7"/>
    <mergeCell ref="L7:S7"/>
    <mergeCell ref="B2:S2"/>
    <mergeCell ref="B5:S5"/>
    <mergeCell ref="B6:S6"/>
    <mergeCell ref="B3:S3"/>
    <mergeCell ref="B4:S4"/>
  </mergeCells>
  <printOptions horizontalCentered="1"/>
  <pageMargins left="0.25" right="0.25" top="0.5" bottom="0.5" header="0.5" footer="0.5"/>
  <pageSetup paperSize="17" scale="76" orientation="landscape" horizontalDpi="1200" verticalDpi="1200" r:id="rId1"/>
  <rowBreaks count="1" manualBreakCount="1">
    <brk id="136" max="1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showGridLines="0" view="pageBreakPreview" topLeftCell="E1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6.425781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41"/>
      <c r="D1" s="141"/>
      <c r="E1" s="141"/>
      <c r="F1" s="22"/>
      <c r="G1" s="22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3"/>
      <c r="S1" s="23"/>
    </row>
    <row r="2" spans="2:19" s="24" customFormat="1" ht="21" x14ac:dyDescent="0.35">
      <c r="B2" s="154" t="s">
        <v>948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2:19" s="24" customFormat="1" ht="21" x14ac:dyDescent="0.35">
      <c r="B3" s="155" t="s">
        <v>622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s="24" customFormat="1" ht="21" x14ac:dyDescent="0.35">
      <c r="B4" s="154" t="s">
        <v>427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2:19" s="24" customFormat="1" ht="21" x14ac:dyDescent="0.35">
      <c r="B5" s="155" t="s">
        <v>428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2:19" s="21" customFormat="1" ht="15.75" thickBot="1" x14ac:dyDescent="0.3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2:19" s="29" customFormat="1" ht="15.75" x14ac:dyDescent="0.25">
      <c r="B7" s="150" t="s">
        <v>420</v>
      </c>
      <c r="C7" s="151"/>
      <c r="D7" s="151"/>
      <c r="E7" s="151"/>
      <c r="F7" s="151"/>
      <c r="G7" s="151"/>
      <c r="H7" s="151"/>
      <c r="I7" s="151"/>
      <c r="J7" s="151"/>
      <c r="K7" s="151"/>
      <c r="L7" s="152" t="s">
        <v>421</v>
      </c>
      <c r="M7" s="152"/>
      <c r="N7" s="152"/>
      <c r="O7" s="152"/>
      <c r="P7" s="152"/>
      <c r="Q7" s="152"/>
      <c r="R7" s="152"/>
      <c r="S7" s="153"/>
    </row>
    <row r="8" spans="2:19" s="30" customFormat="1" ht="47.25" x14ac:dyDescent="0.25">
      <c r="B8" s="46" t="s">
        <v>0</v>
      </c>
      <c r="C8" s="47" t="s">
        <v>434</v>
      </c>
      <c r="D8" s="47" t="s">
        <v>435</v>
      </c>
      <c r="E8" s="47" t="s">
        <v>436</v>
      </c>
      <c r="F8" s="47" t="s">
        <v>437</v>
      </c>
      <c r="G8" s="47" t="s">
        <v>438</v>
      </c>
      <c r="H8" s="47" t="s">
        <v>439</v>
      </c>
      <c r="I8" s="47" t="s">
        <v>440</v>
      </c>
      <c r="J8" s="47" t="s">
        <v>441</v>
      </c>
      <c r="K8" s="47" t="s">
        <v>1</v>
      </c>
      <c r="L8" s="48" t="s">
        <v>423</v>
      </c>
      <c r="M8" s="49" t="s">
        <v>442</v>
      </c>
      <c r="N8" s="49" t="s">
        <v>443</v>
      </c>
      <c r="O8" s="50" t="s">
        <v>444</v>
      </c>
      <c r="P8" s="50" t="s">
        <v>445</v>
      </c>
      <c r="Q8" s="50" t="s">
        <v>446</v>
      </c>
      <c r="R8" s="51" t="s">
        <v>425</v>
      </c>
      <c r="S8" s="52" t="s">
        <v>447</v>
      </c>
    </row>
    <row r="9" spans="2:19" s="31" customFormat="1" ht="15.75" x14ac:dyDescent="0.25">
      <c r="B9" s="32" t="s">
        <v>448</v>
      </c>
      <c r="C9" s="33" t="s">
        <v>176</v>
      </c>
      <c r="D9" s="33" t="s">
        <v>3</v>
      </c>
      <c r="E9" s="34" t="s">
        <v>112</v>
      </c>
      <c r="F9" s="35" t="s">
        <v>113</v>
      </c>
      <c r="G9" s="60" t="s">
        <v>114</v>
      </c>
      <c r="H9" s="34" t="s">
        <v>25</v>
      </c>
      <c r="I9" s="34" t="s">
        <v>424</v>
      </c>
      <c r="J9" s="34">
        <v>20018</v>
      </c>
      <c r="K9" s="34">
        <v>5</v>
      </c>
      <c r="L9" s="44"/>
      <c r="M9" s="36" t="s">
        <v>6</v>
      </c>
      <c r="N9" s="36">
        <v>1</v>
      </c>
      <c r="O9" s="36" t="s">
        <v>17</v>
      </c>
      <c r="P9" s="34">
        <v>2</v>
      </c>
      <c r="Q9" s="34">
        <f>SUM(N9*P9)*52</f>
        <v>104</v>
      </c>
      <c r="R9" s="42"/>
      <c r="S9" s="43">
        <f>SUM(R9*Q9)</f>
        <v>0</v>
      </c>
    </row>
    <row r="10" spans="2:19" s="31" customFormat="1" ht="15.75" x14ac:dyDescent="0.25">
      <c r="B10" s="32" t="s">
        <v>449</v>
      </c>
      <c r="C10" s="33" t="s">
        <v>176</v>
      </c>
      <c r="D10" s="33" t="s">
        <v>3</v>
      </c>
      <c r="E10" s="34" t="s">
        <v>3</v>
      </c>
      <c r="F10" s="35" t="s">
        <v>116</v>
      </c>
      <c r="G10" s="60" t="s">
        <v>114</v>
      </c>
      <c r="H10" s="34" t="s">
        <v>25</v>
      </c>
      <c r="I10" s="34" t="s">
        <v>424</v>
      </c>
      <c r="J10" s="34">
        <v>20018</v>
      </c>
      <c r="K10" s="34">
        <v>5</v>
      </c>
      <c r="L10" s="44"/>
      <c r="M10" s="36" t="s">
        <v>6</v>
      </c>
      <c r="N10" s="36">
        <v>1</v>
      </c>
      <c r="O10" s="36" t="s">
        <v>17</v>
      </c>
      <c r="P10" s="34">
        <v>2</v>
      </c>
      <c r="Q10" s="34">
        <f t="shared" ref="Q10:Q73" si="0">SUM(N10*P10)*52</f>
        <v>104</v>
      </c>
      <c r="R10" s="42"/>
      <c r="S10" s="43">
        <f t="shared" ref="S10:S73" si="1">SUM(R10*Q10)</f>
        <v>0</v>
      </c>
    </row>
    <row r="11" spans="2:19" s="31" customFormat="1" ht="15.75" x14ac:dyDescent="0.25">
      <c r="B11" s="32" t="s">
        <v>450</v>
      </c>
      <c r="C11" s="33" t="s">
        <v>176</v>
      </c>
      <c r="D11" s="33" t="s">
        <v>3</v>
      </c>
      <c r="E11" s="34" t="s">
        <v>4</v>
      </c>
      <c r="F11" s="35" t="s">
        <v>129</v>
      </c>
      <c r="G11" s="60" t="s">
        <v>130</v>
      </c>
      <c r="H11" s="34" t="s">
        <v>25</v>
      </c>
      <c r="I11" s="34" t="s">
        <v>424</v>
      </c>
      <c r="J11" s="34">
        <v>20002</v>
      </c>
      <c r="K11" s="34">
        <v>5</v>
      </c>
      <c r="L11" s="44"/>
      <c r="M11" s="36" t="s">
        <v>6</v>
      </c>
      <c r="N11" s="36">
        <v>1</v>
      </c>
      <c r="O11" s="36" t="s">
        <v>7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15.75" x14ac:dyDescent="0.25">
      <c r="B12" s="32" t="s">
        <v>451</v>
      </c>
      <c r="C12" s="33" t="s">
        <v>176</v>
      </c>
      <c r="D12" s="33" t="s">
        <v>3</v>
      </c>
      <c r="E12" s="34" t="s">
        <v>4</v>
      </c>
      <c r="F12" s="37" t="s">
        <v>45</v>
      </c>
      <c r="G12" s="37" t="s">
        <v>46</v>
      </c>
      <c r="H12" s="38" t="s">
        <v>25</v>
      </c>
      <c r="I12" s="34" t="s">
        <v>424</v>
      </c>
      <c r="J12" s="38">
        <v>20018</v>
      </c>
      <c r="K12" s="38">
        <v>5</v>
      </c>
      <c r="L12" s="44"/>
      <c r="M12" s="36" t="s">
        <v>6</v>
      </c>
      <c r="N12" s="39">
        <v>1</v>
      </c>
      <c r="O12" s="36" t="s">
        <v>17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452</v>
      </c>
      <c r="C13" s="33" t="s">
        <v>176</v>
      </c>
      <c r="D13" s="33" t="s">
        <v>3</v>
      </c>
      <c r="E13" s="34" t="s">
        <v>112</v>
      </c>
      <c r="F13" s="35" t="s">
        <v>142</v>
      </c>
      <c r="G13" s="60" t="s">
        <v>143</v>
      </c>
      <c r="H13" s="34" t="s">
        <v>25</v>
      </c>
      <c r="I13" s="34" t="s">
        <v>424</v>
      </c>
      <c r="J13" s="34">
        <v>20017</v>
      </c>
      <c r="K13" s="34">
        <v>5</v>
      </c>
      <c r="L13" s="44"/>
      <c r="M13" s="36" t="s">
        <v>6</v>
      </c>
      <c r="N13" s="36">
        <v>1</v>
      </c>
      <c r="O13" s="36" t="s">
        <v>17</v>
      </c>
      <c r="P13" s="34">
        <v>2</v>
      </c>
      <c r="Q13" s="34">
        <f t="shared" si="0"/>
        <v>104</v>
      </c>
      <c r="R13" s="42"/>
      <c r="S13" s="43">
        <f t="shared" si="1"/>
        <v>0</v>
      </c>
    </row>
    <row r="14" spans="2:19" s="31" customFormat="1" ht="15.75" x14ac:dyDescent="0.25">
      <c r="B14" s="32" t="s">
        <v>453</v>
      </c>
      <c r="C14" s="33" t="s">
        <v>176</v>
      </c>
      <c r="D14" s="33" t="s">
        <v>3</v>
      </c>
      <c r="E14" s="34" t="s">
        <v>112</v>
      </c>
      <c r="F14" s="35" t="s">
        <v>145</v>
      </c>
      <c r="G14" s="60" t="s">
        <v>146</v>
      </c>
      <c r="H14" s="34" t="s">
        <v>25</v>
      </c>
      <c r="I14" s="34" t="s">
        <v>424</v>
      </c>
      <c r="J14" s="34">
        <v>20002</v>
      </c>
      <c r="K14" s="34">
        <v>5</v>
      </c>
      <c r="L14" s="44"/>
      <c r="M14" s="36" t="s">
        <v>6</v>
      </c>
      <c r="N14" s="36">
        <v>1</v>
      </c>
      <c r="O14" s="36" t="s">
        <v>17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15.75" x14ac:dyDescent="0.25">
      <c r="B15" s="32" t="s">
        <v>454</v>
      </c>
      <c r="C15" s="33" t="s">
        <v>176</v>
      </c>
      <c r="D15" s="33" t="s">
        <v>3</v>
      </c>
      <c r="E15" s="34" t="s">
        <v>112</v>
      </c>
      <c r="F15" s="35" t="s">
        <v>148</v>
      </c>
      <c r="G15" s="60" t="s">
        <v>149</v>
      </c>
      <c r="H15" s="34" t="s">
        <v>25</v>
      </c>
      <c r="I15" s="34" t="s">
        <v>424</v>
      </c>
      <c r="J15" s="34">
        <v>20017</v>
      </c>
      <c r="K15" s="34">
        <v>5</v>
      </c>
      <c r="L15" s="44"/>
      <c r="M15" s="36" t="s">
        <v>6</v>
      </c>
      <c r="N15" s="36">
        <v>1</v>
      </c>
      <c r="O15" s="36" t="s">
        <v>17</v>
      </c>
      <c r="P15" s="34">
        <v>2</v>
      </c>
      <c r="Q15" s="34">
        <f t="shared" si="0"/>
        <v>104</v>
      </c>
      <c r="R15" s="42"/>
      <c r="S15" s="43">
        <f t="shared" si="1"/>
        <v>0</v>
      </c>
    </row>
    <row r="16" spans="2:19" s="31" customFormat="1" ht="15.75" x14ac:dyDescent="0.25">
      <c r="B16" s="32" t="s">
        <v>455</v>
      </c>
      <c r="C16" s="33" t="s">
        <v>176</v>
      </c>
      <c r="D16" s="33" t="s">
        <v>3</v>
      </c>
      <c r="E16" s="34" t="s">
        <v>112</v>
      </c>
      <c r="F16" s="35" t="s">
        <v>151</v>
      </c>
      <c r="G16" s="60" t="s">
        <v>152</v>
      </c>
      <c r="H16" s="34" t="s">
        <v>25</v>
      </c>
      <c r="I16" s="34" t="s">
        <v>424</v>
      </c>
      <c r="J16" s="34">
        <v>20018</v>
      </c>
      <c r="K16" s="34">
        <v>5</v>
      </c>
      <c r="L16" s="44"/>
      <c r="M16" s="36" t="s">
        <v>6</v>
      </c>
      <c r="N16" s="36">
        <v>1</v>
      </c>
      <c r="O16" s="36" t="s">
        <v>17</v>
      </c>
      <c r="P16" s="34">
        <v>2</v>
      </c>
      <c r="Q16" s="34">
        <f t="shared" si="0"/>
        <v>104</v>
      </c>
      <c r="R16" s="42"/>
      <c r="S16" s="43">
        <f t="shared" si="1"/>
        <v>0</v>
      </c>
    </row>
    <row r="17" spans="2:19" s="31" customFormat="1" ht="31.5" x14ac:dyDescent="0.25">
      <c r="B17" s="32" t="s">
        <v>456</v>
      </c>
      <c r="C17" s="33" t="s">
        <v>176</v>
      </c>
      <c r="D17" s="33" t="s">
        <v>3</v>
      </c>
      <c r="E17" s="34" t="s">
        <v>112</v>
      </c>
      <c r="F17" s="35" t="s">
        <v>155</v>
      </c>
      <c r="G17" s="60" t="s">
        <v>156</v>
      </c>
      <c r="H17" s="34" t="s">
        <v>5</v>
      </c>
      <c r="I17" s="34" t="s">
        <v>424</v>
      </c>
      <c r="J17" s="34">
        <v>20002</v>
      </c>
      <c r="K17" s="34">
        <v>5</v>
      </c>
      <c r="L17" s="44"/>
      <c r="M17" s="36" t="s">
        <v>6</v>
      </c>
      <c r="N17" s="36">
        <v>1</v>
      </c>
      <c r="O17" s="36" t="s">
        <v>7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457</v>
      </c>
      <c r="C18" s="33" t="s">
        <v>176</v>
      </c>
      <c r="D18" s="33" t="s">
        <v>3</v>
      </c>
      <c r="E18" s="34" t="s">
        <v>169</v>
      </c>
      <c r="F18" s="35" t="s">
        <v>170</v>
      </c>
      <c r="G18" s="61" t="s">
        <v>171</v>
      </c>
      <c r="H18" s="34" t="s">
        <v>25</v>
      </c>
      <c r="I18" s="34" t="s">
        <v>424</v>
      </c>
      <c r="J18" s="34">
        <v>20002</v>
      </c>
      <c r="K18" s="34">
        <v>5</v>
      </c>
      <c r="L18" s="44"/>
      <c r="M18" s="36" t="s">
        <v>6</v>
      </c>
      <c r="N18" s="36">
        <v>1</v>
      </c>
      <c r="O18" s="36" t="s">
        <v>17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458</v>
      </c>
      <c r="C19" s="33" t="s">
        <v>176</v>
      </c>
      <c r="D19" s="33" t="s">
        <v>3</v>
      </c>
      <c r="E19" s="34" t="s">
        <v>47</v>
      </c>
      <c r="F19" s="35" t="s">
        <v>47</v>
      </c>
      <c r="G19" s="37" t="s">
        <v>55</v>
      </c>
      <c r="H19" s="38" t="s">
        <v>25</v>
      </c>
      <c r="I19" s="34" t="s">
        <v>424</v>
      </c>
      <c r="J19" s="38">
        <v>20002</v>
      </c>
      <c r="K19" s="38">
        <v>5</v>
      </c>
      <c r="L19" s="44"/>
      <c r="M19" s="39" t="s">
        <v>6</v>
      </c>
      <c r="N19" s="39">
        <v>1</v>
      </c>
      <c r="O19" s="39" t="s">
        <v>7</v>
      </c>
      <c r="P19" s="38">
        <v>2</v>
      </c>
      <c r="Q19" s="34">
        <f t="shared" si="0"/>
        <v>104</v>
      </c>
      <c r="R19" s="42"/>
      <c r="S19" s="43">
        <f t="shared" si="1"/>
        <v>0</v>
      </c>
    </row>
    <row r="20" spans="2:19" s="31" customFormat="1" ht="15.75" x14ac:dyDescent="0.25">
      <c r="B20" s="32" t="s">
        <v>459</v>
      </c>
      <c r="C20" s="33" t="s">
        <v>176</v>
      </c>
      <c r="D20" s="33" t="s">
        <v>3</v>
      </c>
      <c r="E20" s="34" t="s">
        <v>47</v>
      </c>
      <c r="F20" s="35" t="s">
        <v>59</v>
      </c>
      <c r="G20" s="60" t="s">
        <v>60</v>
      </c>
      <c r="H20" s="34" t="s">
        <v>25</v>
      </c>
      <c r="I20" s="34" t="s">
        <v>424</v>
      </c>
      <c r="J20" s="34">
        <v>20018</v>
      </c>
      <c r="K20" s="34">
        <v>5</v>
      </c>
      <c r="L20" s="44"/>
      <c r="M20" s="36" t="s">
        <v>6</v>
      </c>
      <c r="N20" s="36">
        <v>1</v>
      </c>
      <c r="O20" s="36" t="s">
        <v>7</v>
      </c>
      <c r="P20" s="34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460</v>
      </c>
      <c r="C21" s="33" t="s">
        <v>176</v>
      </c>
      <c r="D21" s="33" t="s">
        <v>3</v>
      </c>
      <c r="E21" s="34" t="s">
        <v>213</v>
      </c>
      <c r="F21" s="35" t="s">
        <v>213</v>
      </c>
      <c r="G21" s="60" t="s">
        <v>214</v>
      </c>
      <c r="H21" s="34" t="s">
        <v>25</v>
      </c>
      <c r="I21" s="34" t="s">
        <v>424</v>
      </c>
      <c r="J21" s="34">
        <v>20002</v>
      </c>
      <c r="K21" s="34">
        <v>5</v>
      </c>
      <c r="L21" s="44"/>
      <c r="M21" s="36" t="s">
        <v>6</v>
      </c>
      <c r="N21" s="36">
        <v>1</v>
      </c>
      <c r="O21" s="36" t="s">
        <v>17</v>
      </c>
      <c r="P21" s="34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461</v>
      </c>
      <c r="C22" s="33" t="s">
        <v>176</v>
      </c>
      <c r="D22" s="33" t="s">
        <v>3</v>
      </c>
      <c r="E22" s="34" t="s">
        <v>213</v>
      </c>
      <c r="F22" s="35" t="s">
        <v>216</v>
      </c>
      <c r="G22" s="60" t="s">
        <v>217</v>
      </c>
      <c r="H22" s="34" t="s">
        <v>25</v>
      </c>
      <c r="I22" s="34" t="s">
        <v>424</v>
      </c>
      <c r="J22" s="34">
        <v>20002</v>
      </c>
      <c r="K22" s="34">
        <v>5</v>
      </c>
      <c r="L22" s="44"/>
      <c r="M22" s="36" t="s">
        <v>6</v>
      </c>
      <c r="N22" s="36">
        <v>1</v>
      </c>
      <c r="O22" s="36" t="s">
        <v>7</v>
      </c>
      <c r="P22" s="34">
        <v>2</v>
      </c>
      <c r="Q22" s="34">
        <f t="shared" si="0"/>
        <v>104</v>
      </c>
      <c r="R22" s="42"/>
      <c r="S22" s="43">
        <f t="shared" si="1"/>
        <v>0</v>
      </c>
    </row>
    <row r="23" spans="2:19" s="31" customFormat="1" ht="15.75" x14ac:dyDescent="0.25">
      <c r="B23" s="32" t="s">
        <v>462</v>
      </c>
      <c r="C23" s="33" t="s">
        <v>176</v>
      </c>
      <c r="D23" s="33" t="s">
        <v>3</v>
      </c>
      <c r="E23" s="34" t="s">
        <v>213</v>
      </c>
      <c r="F23" s="40" t="s">
        <v>220</v>
      </c>
      <c r="G23" s="40" t="s">
        <v>221</v>
      </c>
      <c r="H23" s="41" t="s">
        <v>25</v>
      </c>
      <c r="I23" s="34" t="s">
        <v>424</v>
      </c>
      <c r="J23" s="41">
        <v>20002</v>
      </c>
      <c r="K23" s="41">
        <v>5</v>
      </c>
      <c r="L23" s="44"/>
      <c r="M23" s="36" t="s">
        <v>6</v>
      </c>
      <c r="N23" s="39">
        <v>1</v>
      </c>
      <c r="O23" s="36" t="s">
        <v>17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31.5" x14ac:dyDescent="0.25">
      <c r="B24" s="32" t="s">
        <v>463</v>
      </c>
      <c r="C24" s="33" t="s">
        <v>176</v>
      </c>
      <c r="D24" s="33" t="s">
        <v>3</v>
      </c>
      <c r="E24" s="34" t="s">
        <v>229</v>
      </c>
      <c r="F24" s="40" t="s">
        <v>230</v>
      </c>
      <c r="G24" s="40" t="s">
        <v>231</v>
      </c>
      <c r="H24" s="41" t="s">
        <v>25</v>
      </c>
      <c r="I24" s="34" t="s">
        <v>424</v>
      </c>
      <c r="J24" s="41">
        <v>20002</v>
      </c>
      <c r="K24" s="41">
        <v>5</v>
      </c>
      <c r="L24" s="44"/>
      <c r="M24" s="36" t="s">
        <v>6</v>
      </c>
      <c r="N24" s="39">
        <v>1</v>
      </c>
      <c r="O24" s="36" t="s">
        <v>7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464</v>
      </c>
      <c r="C25" s="33" t="s">
        <v>176</v>
      </c>
      <c r="D25" s="33" t="s">
        <v>3</v>
      </c>
      <c r="E25" s="34" t="s">
        <v>112</v>
      </c>
      <c r="F25" s="35" t="s">
        <v>232</v>
      </c>
      <c r="G25" s="60" t="s">
        <v>233</v>
      </c>
      <c r="H25" s="34" t="s">
        <v>25</v>
      </c>
      <c r="I25" s="34" t="s">
        <v>424</v>
      </c>
      <c r="J25" s="34">
        <v>20003</v>
      </c>
      <c r="K25" s="34">
        <v>5</v>
      </c>
      <c r="L25" s="44"/>
      <c r="M25" s="36" t="s">
        <v>6</v>
      </c>
      <c r="N25" s="36">
        <v>1</v>
      </c>
      <c r="O25" s="36" t="s">
        <v>17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465</v>
      </c>
      <c r="C26" s="33" t="s">
        <v>176</v>
      </c>
      <c r="D26" s="33" t="s">
        <v>3</v>
      </c>
      <c r="E26" s="34" t="s">
        <v>4</v>
      </c>
      <c r="F26" s="35" t="s">
        <v>72</v>
      </c>
      <c r="G26" s="60" t="s">
        <v>73</v>
      </c>
      <c r="H26" s="34" t="s">
        <v>25</v>
      </c>
      <c r="I26" s="34" t="s">
        <v>424</v>
      </c>
      <c r="J26" s="34">
        <v>20002</v>
      </c>
      <c r="K26" s="34">
        <v>5</v>
      </c>
      <c r="L26" s="44"/>
      <c r="M26" s="36" t="s">
        <v>6</v>
      </c>
      <c r="N26" s="36">
        <v>1</v>
      </c>
      <c r="O26" s="36" t="s">
        <v>7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466</v>
      </c>
      <c r="C27" s="33" t="s">
        <v>176</v>
      </c>
      <c r="D27" s="33" t="s">
        <v>3</v>
      </c>
      <c r="E27" s="34" t="s">
        <v>9</v>
      </c>
      <c r="F27" s="35" t="s">
        <v>238</v>
      </c>
      <c r="G27" s="60" t="s">
        <v>239</v>
      </c>
      <c r="H27" s="34" t="s">
        <v>25</v>
      </c>
      <c r="I27" s="34" t="s">
        <v>424</v>
      </c>
      <c r="J27" s="34">
        <v>20002</v>
      </c>
      <c r="K27" s="34">
        <v>5</v>
      </c>
      <c r="L27" s="44"/>
      <c r="M27" s="36" t="s">
        <v>6</v>
      </c>
      <c r="N27" s="36">
        <v>1</v>
      </c>
      <c r="O27" s="36" t="s">
        <v>7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467</v>
      </c>
      <c r="C28" s="33" t="s">
        <v>176</v>
      </c>
      <c r="D28" s="33" t="s">
        <v>3</v>
      </c>
      <c r="E28" s="34" t="s">
        <v>169</v>
      </c>
      <c r="F28" s="35" t="s">
        <v>247</v>
      </c>
      <c r="G28" s="60" t="s">
        <v>248</v>
      </c>
      <c r="H28" s="34" t="s">
        <v>25</v>
      </c>
      <c r="I28" s="34" t="s">
        <v>424</v>
      </c>
      <c r="J28" s="34">
        <v>20018</v>
      </c>
      <c r="K28" s="34">
        <v>5</v>
      </c>
      <c r="L28" s="44"/>
      <c r="M28" s="36" t="s">
        <v>6</v>
      </c>
      <c r="N28" s="36">
        <v>1</v>
      </c>
      <c r="O28" s="36" t="s">
        <v>17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468</v>
      </c>
      <c r="C29" s="33" t="s">
        <v>176</v>
      </c>
      <c r="D29" s="33" t="s">
        <v>3</v>
      </c>
      <c r="E29" s="34" t="s">
        <v>4</v>
      </c>
      <c r="F29" s="35" t="s">
        <v>23</v>
      </c>
      <c r="G29" s="60" t="s">
        <v>24</v>
      </c>
      <c r="H29" s="34" t="s">
        <v>25</v>
      </c>
      <c r="I29" s="34" t="s">
        <v>424</v>
      </c>
      <c r="J29" s="34">
        <v>20018</v>
      </c>
      <c r="K29" s="34">
        <v>5</v>
      </c>
      <c r="L29" s="44"/>
      <c r="M29" s="36" t="s">
        <v>6</v>
      </c>
      <c r="N29" s="36">
        <v>1</v>
      </c>
      <c r="O29" s="36" t="s">
        <v>17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469</v>
      </c>
      <c r="C30" s="33" t="s">
        <v>176</v>
      </c>
      <c r="D30" s="33" t="s">
        <v>3</v>
      </c>
      <c r="E30" s="34" t="s">
        <v>112</v>
      </c>
      <c r="F30" s="35" t="s">
        <v>256</v>
      </c>
      <c r="G30" s="60" t="s">
        <v>257</v>
      </c>
      <c r="H30" s="34" t="s">
        <v>5</v>
      </c>
      <c r="I30" s="34" t="s">
        <v>424</v>
      </c>
      <c r="J30" s="34">
        <v>20037</v>
      </c>
      <c r="K30" s="34">
        <v>5</v>
      </c>
      <c r="L30" s="44"/>
      <c r="M30" s="36" t="s">
        <v>6</v>
      </c>
      <c r="N30" s="36">
        <v>1</v>
      </c>
      <c r="O30" s="36" t="s">
        <v>7</v>
      </c>
      <c r="P30" s="34">
        <v>2</v>
      </c>
      <c r="Q30" s="34">
        <f t="shared" si="0"/>
        <v>104</v>
      </c>
      <c r="R30" s="42"/>
      <c r="S30" s="43">
        <f t="shared" si="1"/>
        <v>0</v>
      </c>
    </row>
    <row r="31" spans="2:19" s="31" customFormat="1" ht="15.75" x14ac:dyDescent="0.25">
      <c r="B31" s="32" t="s">
        <v>470</v>
      </c>
      <c r="C31" s="33" t="s">
        <v>176</v>
      </c>
      <c r="D31" s="33" t="s">
        <v>3</v>
      </c>
      <c r="E31" s="34" t="s">
        <v>4</v>
      </c>
      <c r="F31" s="35" t="s">
        <v>271</v>
      </c>
      <c r="G31" s="60" t="s">
        <v>272</v>
      </c>
      <c r="H31" s="34" t="s">
        <v>25</v>
      </c>
      <c r="I31" s="34" t="s">
        <v>424</v>
      </c>
      <c r="J31" s="34">
        <v>20002</v>
      </c>
      <c r="K31" s="34">
        <v>5</v>
      </c>
      <c r="L31" s="44"/>
      <c r="M31" s="36" t="s">
        <v>6</v>
      </c>
      <c r="N31" s="36">
        <v>1</v>
      </c>
      <c r="O31" s="36" t="s">
        <v>7</v>
      </c>
      <c r="P31" s="34">
        <v>2</v>
      </c>
      <c r="Q31" s="34">
        <f t="shared" si="0"/>
        <v>104</v>
      </c>
      <c r="R31" s="42"/>
      <c r="S31" s="43">
        <f t="shared" si="1"/>
        <v>0</v>
      </c>
    </row>
    <row r="32" spans="2:19" s="31" customFormat="1" ht="15.75" x14ac:dyDescent="0.25">
      <c r="B32" s="32" t="s">
        <v>471</v>
      </c>
      <c r="C32" s="33" t="s">
        <v>176</v>
      </c>
      <c r="D32" s="33" t="s">
        <v>3</v>
      </c>
      <c r="E32" s="34" t="s">
        <v>112</v>
      </c>
      <c r="F32" s="37" t="s">
        <v>271</v>
      </c>
      <c r="G32" s="37" t="s">
        <v>272</v>
      </c>
      <c r="H32" s="38" t="s">
        <v>25</v>
      </c>
      <c r="I32" s="34" t="s">
        <v>424</v>
      </c>
      <c r="J32" s="38">
        <v>20002</v>
      </c>
      <c r="K32" s="38">
        <v>5</v>
      </c>
      <c r="L32" s="44"/>
      <c r="M32" s="36" t="s">
        <v>6</v>
      </c>
      <c r="N32" s="39">
        <v>2</v>
      </c>
      <c r="O32" s="36" t="s">
        <v>7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472</v>
      </c>
      <c r="C33" s="33" t="s">
        <v>176</v>
      </c>
      <c r="D33" s="33" t="s">
        <v>3</v>
      </c>
      <c r="E33" s="34" t="s">
        <v>4</v>
      </c>
      <c r="F33" s="35" t="s">
        <v>97</v>
      </c>
      <c r="G33" s="60" t="s">
        <v>98</v>
      </c>
      <c r="H33" s="34" t="s">
        <v>25</v>
      </c>
      <c r="I33" s="34" t="s">
        <v>424</v>
      </c>
      <c r="J33" s="34">
        <v>20018</v>
      </c>
      <c r="K33" s="34">
        <v>5</v>
      </c>
      <c r="L33" s="44"/>
      <c r="M33" s="36" t="s">
        <v>6</v>
      </c>
      <c r="N33" s="36">
        <v>1</v>
      </c>
      <c r="O33" s="36" t="s">
        <v>7</v>
      </c>
      <c r="P33" s="34">
        <v>2</v>
      </c>
      <c r="Q33" s="34">
        <f t="shared" si="0"/>
        <v>104</v>
      </c>
      <c r="R33" s="42"/>
      <c r="S33" s="43">
        <f t="shared" si="1"/>
        <v>0</v>
      </c>
    </row>
    <row r="34" spans="2:19" s="31" customFormat="1" ht="15.75" x14ac:dyDescent="0.25">
      <c r="B34" s="32" t="s">
        <v>473</v>
      </c>
      <c r="C34" s="33" t="s">
        <v>176</v>
      </c>
      <c r="D34" s="33" t="s">
        <v>3</v>
      </c>
      <c r="E34" s="34" t="s">
        <v>112</v>
      </c>
      <c r="F34" s="35" t="s">
        <v>311</v>
      </c>
      <c r="G34" s="60" t="s">
        <v>312</v>
      </c>
      <c r="H34" s="34" t="s">
        <v>25</v>
      </c>
      <c r="I34" s="34" t="s">
        <v>424</v>
      </c>
      <c r="J34" s="34">
        <v>20002</v>
      </c>
      <c r="K34" s="34">
        <v>5</v>
      </c>
      <c r="L34" s="44"/>
      <c r="M34" s="36" t="s">
        <v>6</v>
      </c>
      <c r="N34" s="36">
        <v>1</v>
      </c>
      <c r="O34" s="36" t="s">
        <v>7</v>
      </c>
      <c r="P34" s="34">
        <v>2</v>
      </c>
      <c r="Q34" s="34">
        <f t="shared" si="0"/>
        <v>104</v>
      </c>
      <c r="R34" s="42"/>
      <c r="S34" s="43">
        <f t="shared" si="1"/>
        <v>0</v>
      </c>
    </row>
    <row r="35" spans="2:19" s="4" customFormat="1" ht="15.75" x14ac:dyDescent="0.25">
      <c r="B35" s="32" t="s">
        <v>526</v>
      </c>
      <c r="C35" s="53"/>
      <c r="D35" s="33" t="s">
        <v>3</v>
      </c>
      <c r="E35" s="53" t="s">
        <v>112</v>
      </c>
      <c r="F35" s="54" t="s">
        <v>319</v>
      </c>
      <c r="G35" s="54" t="s">
        <v>320</v>
      </c>
      <c r="H35" s="53" t="s">
        <v>25</v>
      </c>
      <c r="I35" s="34" t="s">
        <v>424</v>
      </c>
      <c r="J35" s="53">
        <v>20017</v>
      </c>
      <c r="K35" s="53">
        <v>5</v>
      </c>
      <c r="L35" s="55"/>
      <c r="M35" s="53" t="s">
        <v>6</v>
      </c>
      <c r="N35" s="53">
        <v>1</v>
      </c>
      <c r="O35" s="53" t="s">
        <v>7</v>
      </c>
      <c r="P35" s="53">
        <v>2</v>
      </c>
      <c r="Q35" s="34">
        <f t="shared" si="0"/>
        <v>104</v>
      </c>
      <c r="R35" s="42"/>
      <c r="S35" s="43">
        <f t="shared" si="1"/>
        <v>0</v>
      </c>
    </row>
    <row r="36" spans="2:19" s="56" customFormat="1" ht="15.75" x14ac:dyDescent="0.25">
      <c r="B36" s="32" t="s">
        <v>527</v>
      </c>
      <c r="C36" s="53"/>
      <c r="D36" s="33" t="s">
        <v>3</v>
      </c>
      <c r="E36" s="53" t="s">
        <v>112</v>
      </c>
      <c r="F36" s="54" t="s">
        <v>321</v>
      </c>
      <c r="G36" s="54" t="s">
        <v>322</v>
      </c>
      <c r="H36" s="53" t="s">
        <v>5</v>
      </c>
      <c r="I36" s="34" t="s">
        <v>424</v>
      </c>
      <c r="J36" s="53">
        <v>20016</v>
      </c>
      <c r="K36" s="53">
        <v>5</v>
      </c>
      <c r="L36" s="55"/>
      <c r="M36" s="53" t="s">
        <v>89</v>
      </c>
      <c r="N36" s="53">
        <v>1</v>
      </c>
      <c r="O36" s="53" t="s">
        <v>17</v>
      </c>
      <c r="P36" s="53">
        <v>2</v>
      </c>
      <c r="Q36" s="34">
        <f t="shared" si="0"/>
        <v>104</v>
      </c>
      <c r="R36" s="42"/>
      <c r="S36" s="43">
        <f t="shared" si="1"/>
        <v>0</v>
      </c>
    </row>
    <row r="37" spans="2:19" s="4" customFormat="1" ht="15.75" x14ac:dyDescent="0.25">
      <c r="B37" s="32" t="s">
        <v>528</v>
      </c>
      <c r="C37" s="53"/>
      <c r="D37" s="33" t="s">
        <v>3</v>
      </c>
      <c r="E37" s="53" t="s">
        <v>112</v>
      </c>
      <c r="F37" s="54" t="s">
        <v>335</v>
      </c>
      <c r="G37" s="54" t="s">
        <v>336</v>
      </c>
      <c r="H37" s="53" t="s">
        <v>25</v>
      </c>
      <c r="I37" s="34" t="s">
        <v>424</v>
      </c>
      <c r="J37" s="53">
        <v>20002</v>
      </c>
      <c r="K37" s="53">
        <v>5</v>
      </c>
      <c r="L37" s="55"/>
      <c r="M37" s="53" t="s">
        <v>6</v>
      </c>
      <c r="N37" s="53">
        <v>1</v>
      </c>
      <c r="O37" s="53" t="s">
        <v>17</v>
      </c>
      <c r="P37" s="53">
        <v>2</v>
      </c>
      <c r="Q37" s="34">
        <f t="shared" si="0"/>
        <v>104</v>
      </c>
      <c r="R37" s="42"/>
      <c r="S37" s="43">
        <f t="shared" si="1"/>
        <v>0</v>
      </c>
    </row>
    <row r="38" spans="2:19" s="4" customFormat="1" ht="15.75" x14ac:dyDescent="0.25">
      <c r="B38" s="32" t="s">
        <v>529</v>
      </c>
      <c r="C38" s="53"/>
      <c r="D38" s="33" t="s">
        <v>3</v>
      </c>
      <c r="E38" s="53" t="s">
        <v>112</v>
      </c>
      <c r="F38" s="54" t="s">
        <v>350</v>
      </c>
      <c r="G38" s="54" t="s">
        <v>351</v>
      </c>
      <c r="H38" s="53" t="s">
        <v>25</v>
      </c>
      <c r="I38" s="34" t="s">
        <v>424</v>
      </c>
      <c r="J38" s="53">
        <v>20018</v>
      </c>
      <c r="K38" s="53">
        <v>5</v>
      </c>
      <c r="L38" s="55"/>
      <c r="M38" s="53" t="s">
        <v>6</v>
      </c>
      <c r="N38" s="53">
        <v>1</v>
      </c>
      <c r="O38" s="53" t="s">
        <v>7</v>
      </c>
      <c r="P38" s="53">
        <v>2</v>
      </c>
      <c r="Q38" s="34">
        <f t="shared" si="0"/>
        <v>104</v>
      </c>
      <c r="R38" s="42"/>
      <c r="S38" s="43">
        <f t="shared" si="1"/>
        <v>0</v>
      </c>
    </row>
    <row r="39" spans="2:19" s="4" customFormat="1" ht="15.75" x14ac:dyDescent="0.25">
      <c r="B39" s="32" t="s">
        <v>530</v>
      </c>
      <c r="C39" s="53"/>
      <c r="D39" s="33" t="s">
        <v>3</v>
      </c>
      <c r="E39" s="53" t="s">
        <v>112</v>
      </c>
      <c r="F39" s="54" t="s">
        <v>356</v>
      </c>
      <c r="G39" s="54" t="s">
        <v>357</v>
      </c>
      <c r="H39" s="53" t="s">
        <v>25</v>
      </c>
      <c r="I39" s="34" t="s">
        <v>424</v>
      </c>
      <c r="J39" s="53">
        <v>20002</v>
      </c>
      <c r="K39" s="53">
        <v>5</v>
      </c>
      <c r="L39" s="55"/>
      <c r="M39" s="53" t="s">
        <v>6</v>
      </c>
      <c r="N39" s="53">
        <v>1</v>
      </c>
      <c r="O39" s="53" t="s">
        <v>7</v>
      </c>
      <c r="P39" s="53">
        <v>2</v>
      </c>
      <c r="Q39" s="34">
        <f t="shared" si="0"/>
        <v>104</v>
      </c>
      <c r="R39" s="42"/>
      <c r="S39" s="43">
        <f t="shared" si="1"/>
        <v>0</v>
      </c>
    </row>
    <row r="40" spans="2:19" s="4" customFormat="1" ht="15.75" x14ac:dyDescent="0.25">
      <c r="B40" s="32" t="s">
        <v>531</v>
      </c>
      <c r="C40" s="53"/>
      <c r="D40" s="33" t="s">
        <v>3</v>
      </c>
      <c r="E40" s="53" t="s">
        <v>112</v>
      </c>
      <c r="F40" s="54" t="s">
        <v>362</v>
      </c>
      <c r="G40" s="54" t="s">
        <v>363</v>
      </c>
      <c r="H40" s="53" t="s">
        <v>25</v>
      </c>
      <c r="I40" s="34" t="s">
        <v>424</v>
      </c>
      <c r="J40" s="53">
        <v>20019</v>
      </c>
      <c r="K40" s="53">
        <v>5</v>
      </c>
      <c r="L40" s="55"/>
      <c r="M40" s="53" t="s">
        <v>89</v>
      </c>
      <c r="N40" s="53">
        <v>1</v>
      </c>
      <c r="O40" s="53" t="s">
        <v>17</v>
      </c>
      <c r="P40" s="53">
        <v>2</v>
      </c>
      <c r="Q40" s="34">
        <f t="shared" si="0"/>
        <v>104</v>
      </c>
      <c r="R40" s="42"/>
      <c r="S40" s="43">
        <f t="shared" si="1"/>
        <v>0</v>
      </c>
    </row>
    <row r="41" spans="2:19" s="4" customFormat="1" ht="15.75" x14ac:dyDescent="0.25">
      <c r="B41" s="32" t="s">
        <v>532</v>
      </c>
      <c r="C41" s="53"/>
      <c r="D41" s="33" t="s">
        <v>3</v>
      </c>
      <c r="E41" s="53" t="s">
        <v>4</v>
      </c>
      <c r="F41" s="54" t="s">
        <v>384</v>
      </c>
      <c r="G41" s="54" t="s">
        <v>385</v>
      </c>
      <c r="H41" s="53" t="s">
        <v>25</v>
      </c>
      <c r="I41" s="34" t="s">
        <v>424</v>
      </c>
      <c r="J41" s="53">
        <v>20002</v>
      </c>
      <c r="K41" s="53">
        <v>5</v>
      </c>
      <c r="L41" s="55"/>
      <c r="M41" s="53" t="s">
        <v>89</v>
      </c>
      <c r="N41" s="53">
        <v>1</v>
      </c>
      <c r="O41" s="53" t="s">
        <v>7</v>
      </c>
      <c r="P41" s="53">
        <v>2</v>
      </c>
      <c r="Q41" s="34">
        <f t="shared" si="0"/>
        <v>104</v>
      </c>
      <c r="R41" s="42"/>
      <c r="S41" s="43">
        <f t="shared" si="1"/>
        <v>0</v>
      </c>
    </row>
    <row r="42" spans="2:19" s="4" customFormat="1" ht="15.75" x14ac:dyDescent="0.25">
      <c r="B42" s="32" t="s">
        <v>533</v>
      </c>
      <c r="C42" s="53"/>
      <c r="D42" s="33" t="s">
        <v>3</v>
      </c>
      <c r="E42" s="53" t="s">
        <v>76</v>
      </c>
      <c r="F42" s="54" t="s">
        <v>395</v>
      </c>
      <c r="G42" s="54" t="s">
        <v>396</v>
      </c>
      <c r="H42" s="53" t="s">
        <v>25</v>
      </c>
      <c r="I42" s="34" t="s">
        <v>424</v>
      </c>
      <c r="J42" s="53">
        <v>20018</v>
      </c>
      <c r="K42" s="53">
        <v>5</v>
      </c>
      <c r="L42" s="55"/>
      <c r="M42" s="53" t="s">
        <v>6</v>
      </c>
      <c r="N42" s="53">
        <v>2</v>
      </c>
      <c r="O42" s="53" t="s">
        <v>17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30" x14ac:dyDescent="0.25">
      <c r="B43" s="32" t="s">
        <v>534</v>
      </c>
      <c r="C43" s="53"/>
      <c r="D43" s="33" t="s">
        <v>3</v>
      </c>
      <c r="E43" s="53" t="s">
        <v>112</v>
      </c>
      <c r="F43" s="54" t="s">
        <v>399</v>
      </c>
      <c r="G43" s="54" t="s">
        <v>90</v>
      </c>
      <c r="H43" s="53" t="s">
        <v>25</v>
      </c>
      <c r="I43" s="34" t="s">
        <v>424</v>
      </c>
      <c r="J43" s="53">
        <v>20002</v>
      </c>
      <c r="K43" s="53">
        <v>5</v>
      </c>
      <c r="L43" s="55"/>
      <c r="M43" s="53" t="s">
        <v>6</v>
      </c>
      <c r="N43" s="53">
        <v>1</v>
      </c>
      <c r="O43" s="53" t="s">
        <v>17</v>
      </c>
      <c r="P43" s="53">
        <v>2</v>
      </c>
      <c r="Q43" s="34">
        <f t="shared" si="0"/>
        <v>104</v>
      </c>
      <c r="R43" s="42"/>
      <c r="S43" s="43">
        <f t="shared" si="1"/>
        <v>0</v>
      </c>
    </row>
    <row r="44" spans="2:19" s="4" customFormat="1" ht="15.75" x14ac:dyDescent="0.25">
      <c r="B44" s="32" t="s">
        <v>535</v>
      </c>
      <c r="C44" s="53"/>
      <c r="D44" s="33" t="s">
        <v>3</v>
      </c>
      <c r="E44" s="53" t="s">
        <v>4</v>
      </c>
      <c r="F44" s="54" t="s">
        <v>403</v>
      </c>
      <c r="G44" s="54" t="s">
        <v>404</v>
      </c>
      <c r="H44" s="53" t="s">
        <v>25</v>
      </c>
      <c r="I44" s="34" t="s">
        <v>424</v>
      </c>
      <c r="J44" s="53">
        <v>20018</v>
      </c>
      <c r="K44" s="53">
        <v>5</v>
      </c>
      <c r="L44" s="55"/>
      <c r="M44" s="53" t="s">
        <v>6</v>
      </c>
      <c r="N44" s="53">
        <v>1</v>
      </c>
      <c r="O44" s="53" t="s">
        <v>17</v>
      </c>
      <c r="P44" s="53">
        <v>2</v>
      </c>
      <c r="Q44" s="34">
        <f t="shared" si="0"/>
        <v>104</v>
      </c>
      <c r="R44" s="42"/>
      <c r="S44" s="43">
        <f t="shared" si="1"/>
        <v>0</v>
      </c>
    </row>
    <row r="45" spans="2:19" s="4" customFormat="1" ht="15.75" x14ac:dyDescent="0.25">
      <c r="B45" s="32" t="s">
        <v>536</v>
      </c>
      <c r="C45" s="53"/>
      <c r="D45" s="33" t="s">
        <v>3</v>
      </c>
      <c r="E45" s="53" t="s">
        <v>112</v>
      </c>
      <c r="F45" s="54" t="s">
        <v>308</v>
      </c>
      <c r="G45" s="54" t="s">
        <v>309</v>
      </c>
      <c r="H45" s="53" t="s">
        <v>25</v>
      </c>
      <c r="I45" s="34" t="s">
        <v>424</v>
      </c>
      <c r="J45" s="53">
        <v>20018</v>
      </c>
      <c r="K45" s="53">
        <v>5</v>
      </c>
      <c r="L45" s="55"/>
      <c r="M45" s="53" t="s">
        <v>6</v>
      </c>
      <c r="N45" s="53">
        <v>1</v>
      </c>
      <c r="O45" s="53" t="s">
        <v>7</v>
      </c>
      <c r="P45" s="53">
        <v>2</v>
      </c>
      <c r="Q45" s="34">
        <f t="shared" si="0"/>
        <v>104</v>
      </c>
      <c r="R45" s="42"/>
      <c r="S45" s="43">
        <f t="shared" si="1"/>
        <v>0</v>
      </c>
    </row>
    <row r="46" spans="2:19" s="4" customFormat="1" ht="15.75" x14ac:dyDescent="0.25">
      <c r="B46" s="32" t="s">
        <v>537</v>
      </c>
      <c r="C46" s="53"/>
      <c r="D46" s="33" t="s">
        <v>3</v>
      </c>
      <c r="E46" s="53" t="s">
        <v>112</v>
      </c>
      <c r="F46" s="54" t="s">
        <v>368</v>
      </c>
      <c r="G46" s="54" t="s">
        <v>369</v>
      </c>
      <c r="H46" s="53" t="s">
        <v>5</v>
      </c>
      <c r="I46" s="34" t="s">
        <v>424</v>
      </c>
      <c r="J46" s="53">
        <v>20001</v>
      </c>
      <c r="K46" s="53">
        <v>5</v>
      </c>
      <c r="L46" s="55"/>
      <c r="M46" s="53" t="s">
        <v>419</v>
      </c>
      <c r="N46" s="53">
        <v>1</v>
      </c>
      <c r="O46" s="53" t="s">
        <v>17</v>
      </c>
      <c r="P46" s="53">
        <v>2</v>
      </c>
      <c r="Q46" s="34">
        <f t="shared" si="0"/>
        <v>104</v>
      </c>
      <c r="R46" s="42"/>
      <c r="S46" s="43">
        <f t="shared" si="1"/>
        <v>0</v>
      </c>
    </row>
    <row r="47" spans="2:19" s="4" customFormat="1" ht="15.75" x14ac:dyDescent="0.25">
      <c r="B47" s="32" t="s">
        <v>538</v>
      </c>
      <c r="C47" s="53"/>
      <c r="D47" s="33" t="s">
        <v>3</v>
      </c>
      <c r="E47" s="53" t="s">
        <v>30</v>
      </c>
      <c r="F47" s="54" t="s">
        <v>101</v>
      </c>
      <c r="G47" s="54" t="s">
        <v>102</v>
      </c>
      <c r="H47" s="53" t="s">
        <v>12</v>
      </c>
      <c r="I47" s="34" t="s">
        <v>424</v>
      </c>
      <c r="J47" s="53">
        <v>20003</v>
      </c>
      <c r="K47" s="53">
        <v>6</v>
      </c>
      <c r="L47" s="55"/>
      <c r="M47" s="53" t="s">
        <v>6</v>
      </c>
      <c r="N47" s="53">
        <v>1</v>
      </c>
      <c r="O47" s="53" t="s">
        <v>17</v>
      </c>
      <c r="P47" s="53">
        <v>2</v>
      </c>
      <c r="Q47" s="34">
        <f t="shared" si="0"/>
        <v>104</v>
      </c>
      <c r="R47" s="42"/>
      <c r="S47" s="43">
        <f t="shared" si="1"/>
        <v>0</v>
      </c>
    </row>
    <row r="48" spans="2:19" s="4" customFormat="1" ht="15.75" x14ac:dyDescent="0.25">
      <c r="B48" s="32" t="s">
        <v>539</v>
      </c>
      <c r="C48" s="53"/>
      <c r="D48" s="33" t="s">
        <v>3</v>
      </c>
      <c r="E48" s="53" t="s">
        <v>112</v>
      </c>
      <c r="F48" s="54" t="s">
        <v>121</v>
      </c>
      <c r="G48" s="54" t="s">
        <v>122</v>
      </c>
      <c r="H48" s="53" t="s">
        <v>21</v>
      </c>
      <c r="I48" s="34" t="s">
        <v>424</v>
      </c>
      <c r="J48" s="53">
        <v>20024</v>
      </c>
      <c r="K48" s="53">
        <v>6</v>
      </c>
      <c r="L48" s="55"/>
      <c r="M48" s="53" t="s">
        <v>6</v>
      </c>
      <c r="N48" s="53">
        <v>1</v>
      </c>
      <c r="O48" s="53" t="s">
        <v>7</v>
      </c>
      <c r="P48" s="53">
        <v>2</v>
      </c>
      <c r="Q48" s="34">
        <f t="shared" si="0"/>
        <v>104</v>
      </c>
      <c r="R48" s="42"/>
      <c r="S48" s="43">
        <f t="shared" si="1"/>
        <v>0</v>
      </c>
    </row>
    <row r="49" spans="2:19" s="4" customFormat="1" ht="15.75" x14ac:dyDescent="0.25">
      <c r="B49" s="32" t="s">
        <v>540</v>
      </c>
      <c r="C49" s="53"/>
      <c r="D49" s="33" t="s">
        <v>3</v>
      </c>
      <c r="E49" s="53" t="s">
        <v>4</v>
      </c>
      <c r="F49" s="54" t="s">
        <v>126</v>
      </c>
      <c r="G49" s="54" t="s">
        <v>127</v>
      </c>
      <c r="H49" s="53" t="s">
        <v>12</v>
      </c>
      <c r="I49" s="34" t="s">
        <v>424</v>
      </c>
      <c r="J49" s="53">
        <v>20020</v>
      </c>
      <c r="K49" s="53">
        <v>6</v>
      </c>
      <c r="L49" s="55"/>
      <c r="M49" s="53" t="s">
        <v>6</v>
      </c>
      <c r="N49" s="53">
        <v>1</v>
      </c>
      <c r="O49" s="53" t="s">
        <v>7</v>
      </c>
      <c r="P49" s="53">
        <v>2</v>
      </c>
      <c r="Q49" s="34">
        <f t="shared" si="0"/>
        <v>104</v>
      </c>
      <c r="R49" s="42"/>
      <c r="S49" s="43">
        <f t="shared" si="1"/>
        <v>0</v>
      </c>
    </row>
    <row r="50" spans="2:19" s="4" customFormat="1" ht="15.75" x14ac:dyDescent="0.25">
      <c r="B50" s="32" t="s">
        <v>541</v>
      </c>
      <c r="C50" s="53"/>
      <c r="D50" s="33" t="s">
        <v>3</v>
      </c>
      <c r="E50" s="53" t="s">
        <v>9</v>
      </c>
      <c r="F50" s="54" t="s">
        <v>42</v>
      </c>
      <c r="G50" s="54" t="s">
        <v>43</v>
      </c>
      <c r="H50" s="53" t="s">
        <v>25</v>
      </c>
      <c r="I50" s="34" t="s">
        <v>424</v>
      </c>
      <c r="J50" s="53">
        <v>20002</v>
      </c>
      <c r="K50" s="53">
        <v>6</v>
      </c>
      <c r="L50" s="55"/>
      <c r="M50" s="53" t="s">
        <v>6</v>
      </c>
      <c r="N50" s="53">
        <v>1</v>
      </c>
      <c r="O50" s="53" t="s">
        <v>17</v>
      </c>
      <c r="P50" s="53">
        <v>2</v>
      </c>
      <c r="Q50" s="34">
        <f t="shared" si="0"/>
        <v>104</v>
      </c>
      <c r="R50" s="42"/>
      <c r="S50" s="43">
        <f t="shared" si="1"/>
        <v>0</v>
      </c>
    </row>
    <row r="51" spans="2:19" s="4" customFormat="1" ht="15.75" x14ac:dyDescent="0.25">
      <c r="B51" s="32" t="s">
        <v>542</v>
      </c>
      <c r="C51" s="53"/>
      <c r="D51" s="33" t="s">
        <v>3</v>
      </c>
      <c r="E51" s="53" t="s">
        <v>112</v>
      </c>
      <c r="F51" s="54" t="s">
        <v>138</v>
      </c>
      <c r="G51" s="54" t="s">
        <v>139</v>
      </c>
      <c r="H51" s="53" t="s">
        <v>12</v>
      </c>
      <c r="I51" s="34" t="s">
        <v>424</v>
      </c>
      <c r="J51" s="53">
        <v>20003</v>
      </c>
      <c r="K51" s="53">
        <v>6</v>
      </c>
      <c r="L51" s="55"/>
      <c r="M51" s="53" t="s">
        <v>6</v>
      </c>
      <c r="N51" s="53">
        <v>1</v>
      </c>
      <c r="O51" s="53" t="s">
        <v>17</v>
      </c>
      <c r="P51" s="53">
        <v>2</v>
      </c>
      <c r="Q51" s="34">
        <f t="shared" si="0"/>
        <v>104</v>
      </c>
      <c r="R51" s="42"/>
      <c r="S51" s="43">
        <f t="shared" si="1"/>
        <v>0</v>
      </c>
    </row>
    <row r="52" spans="2:19" s="4" customFormat="1" ht="15.75" x14ac:dyDescent="0.25">
      <c r="B52" s="32" t="s">
        <v>543</v>
      </c>
      <c r="C52" s="53"/>
      <c r="D52" s="33" t="s">
        <v>3</v>
      </c>
      <c r="E52" s="53" t="s">
        <v>112</v>
      </c>
      <c r="F52" s="54" t="s">
        <v>159</v>
      </c>
      <c r="G52" s="54" t="s">
        <v>160</v>
      </c>
      <c r="H52" s="53" t="s">
        <v>25</v>
      </c>
      <c r="I52" s="34" t="s">
        <v>424</v>
      </c>
      <c r="J52" s="53">
        <v>20002</v>
      </c>
      <c r="K52" s="53">
        <v>6</v>
      </c>
      <c r="L52" s="55"/>
      <c r="M52" s="53" t="s">
        <v>6</v>
      </c>
      <c r="N52" s="53">
        <v>1</v>
      </c>
      <c r="O52" s="53" t="s">
        <v>7</v>
      </c>
      <c r="P52" s="53">
        <v>2</v>
      </c>
      <c r="Q52" s="34">
        <f t="shared" si="0"/>
        <v>104</v>
      </c>
      <c r="R52" s="42"/>
      <c r="S52" s="43">
        <f t="shared" si="1"/>
        <v>0</v>
      </c>
    </row>
    <row r="53" spans="2:19" s="4" customFormat="1" ht="15.75" x14ac:dyDescent="0.25">
      <c r="B53" s="32" t="s">
        <v>544</v>
      </c>
      <c r="C53" s="53"/>
      <c r="D53" s="33" t="s">
        <v>3</v>
      </c>
      <c r="E53" s="53" t="s">
        <v>3</v>
      </c>
      <c r="F53" s="54" t="s">
        <v>161</v>
      </c>
      <c r="G53" s="54" t="s">
        <v>162</v>
      </c>
      <c r="H53" s="53" t="s">
        <v>5</v>
      </c>
      <c r="I53" s="34" t="s">
        <v>424</v>
      </c>
      <c r="J53" s="53">
        <v>20001</v>
      </c>
      <c r="K53" s="53">
        <v>6</v>
      </c>
      <c r="L53" s="55"/>
      <c r="M53" s="53" t="s">
        <v>6</v>
      </c>
      <c r="N53" s="53">
        <v>1</v>
      </c>
      <c r="O53" s="53" t="s">
        <v>17</v>
      </c>
      <c r="P53" s="53">
        <v>2</v>
      </c>
      <c r="Q53" s="34">
        <f t="shared" si="0"/>
        <v>104</v>
      </c>
      <c r="R53" s="42"/>
      <c r="S53" s="43">
        <f t="shared" si="1"/>
        <v>0</v>
      </c>
    </row>
    <row r="54" spans="2:19" s="4" customFormat="1" ht="15.75" x14ac:dyDescent="0.25">
      <c r="B54" s="32" t="s">
        <v>545</v>
      </c>
      <c r="C54" s="53"/>
      <c r="D54" s="33" t="s">
        <v>3</v>
      </c>
      <c r="E54" s="53" t="s">
        <v>47</v>
      </c>
      <c r="F54" s="54" t="s">
        <v>180</v>
      </c>
      <c r="G54" s="54" t="s">
        <v>181</v>
      </c>
      <c r="H54" s="53" t="s">
        <v>25</v>
      </c>
      <c r="I54" s="34" t="s">
        <v>424</v>
      </c>
      <c r="J54" s="53">
        <v>20002</v>
      </c>
      <c r="K54" s="53">
        <v>6</v>
      </c>
      <c r="L54" s="55"/>
      <c r="M54" s="53" t="s">
        <v>6</v>
      </c>
      <c r="N54" s="53">
        <v>1</v>
      </c>
      <c r="O54" s="53" t="s">
        <v>17</v>
      </c>
      <c r="P54" s="53">
        <v>2</v>
      </c>
      <c r="Q54" s="34">
        <f t="shared" si="0"/>
        <v>104</v>
      </c>
      <c r="R54" s="42"/>
      <c r="S54" s="43">
        <f t="shared" si="1"/>
        <v>0</v>
      </c>
    </row>
    <row r="55" spans="2:19" s="4" customFormat="1" ht="15.75" x14ac:dyDescent="0.25">
      <c r="B55" s="32" t="s">
        <v>546</v>
      </c>
      <c r="C55" s="53"/>
      <c r="D55" s="33" t="s">
        <v>3</v>
      </c>
      <c r="E55" s="53" t="s">
        <v>47</v>
      </c>
      <c r="F55" s="54" t="s">
        <v>180</v>
      </c>
      <c r="G55" s="54" t="s">
        <v>181</v>
      </c>
      <c r="H55" s="53" t="s">
        <v>25</v>
      </c>
      <c r="I55" s="34" t="s">
        <v>424</v>
      </c>
      <c r="J55" s="53">
        <v>20002</v>
      </c>
      <c r="K55" s="53">
        <v>6</v>
      </c>
      <c r="L55" s="55"/>
      <c r="M55" s="53" t="s">
        <v>6</v>
      </c>
      <c r="N55" s="53">
        <v>1</v>
      </c>
      <c r="O55" s="53" t="s">
        <v>17</v>
      </c>
      <c r="P55" s="53">
        <v>2</v>
      </c>
      <c r="Q55" s="34">
        <f t="shared" si="0"/>
        <v>104</v>
      </c>
      <c r="R55" s="42"/>
      <c r="S55" s="43">
        <f t="shared" si="1"/>
        <v>0</v>
      </c>
    </row>
    <row r="56" spans="2:19" s="4" customFormat="1" ht="30" x14ac:dyDescent="0.25">
      <c r="B56" s="32" t="s">
        <v>547</v>
      </c>
      <c r="C56" s="53"/>
      <c r="D56" s="33" t="s">
        <v>3</v>
      </c>
      <c r="E56" s="53" t="s">
        <v>3</v>
      </c>
      <c r="F56" s="54" t="s">
        <v>193</v>
      </c>
      <c r="G56" s="54" t="s">
        <v>194</v>
      </c>
      <c r="H56" s="53" t="s">
        <v>12</v>
      </c>
      <c r="I56" s="34" t="s">
        <v>424</v>
      </c>
      <c r="J56" s="53">
        <v>20003</v>
      </c>
      <c r="K56" s="53">
        <v>6</v>
      </c>
      <c r="L56" s="55"/>
      <c r="M56" s="53" t="s">
        <v>6</v>
      </c>
      <c r="N56" s="53">
        <v>1</v>
      </c>
      <c r="O56" s="53" t="s">
        <v>17</v>
      </c>
      <c r="P56" s="53">
        <v>2</v>
      </c>
      <c r="Q56" s="34">
        <f t="shared" si="0"/>
        <v>104</v>
      </c>
      <c r="R56" s="42"/>
      <c r="S56" s="43">
        <f t="shared" si="1"/>
        <v>0</v>
      </c>
    </row>
    <row r="57" spans="2:19" s="4" customFormat="1" ht="30" x14ac:dyDescent="0.25">
      <c r="B57" s="32" t="s">
        <v>548</v>
      </c>
      <c r="C57" s="53"/>
      <c r="D57" s="33" t="s">
        <v>3</v>
      </c>
      <c r="E57" s="53" t="s">
        <v>9</v>
      </c>
      <c r="F57" s="54" t="s">
        <v>196</v>
      </c>
      <c r="G57" s="54" t="s">
        <v>194</v>
      </c>
      <c r="H57" s="53" t="s">
        <v>12</v>
      </c>
      <c r="I57" s="34" t="s">
        <v>424</v>
      </c>
      <c r="J57" s="53">
        <v>20003</v>
      </c>
      <c r="K57" s="53">
        <v>6</v>
      </c>
      <c r="L57" s="55"/>
      <c r="M57" s="53" t="s">
        <v>6</v>
      </c>
      <c r="N57" s="53">
        <v>1</v>
      </c>
      <c r="O57" s="53" t="s">
        <v>7</v>
      </c>
      <c r="P57" s="53">
        <v>2</v>
      </c>
      <c r="Q57" s="34">
        <f t="shared" si="0"/>
        <v>104</v>
      </c>
      <c r="R57" s="42"/>
      <c r="S57" s="43">
        <f t="shared" si="1"/>
        <v>0</v>
      </c>
    </row>
    <row r="58" spans="2:19" s="4" customFormat="1" ht="30" x14ac:dyDescent="0.25">
      <c r="B58" s="32" t="s">
        <v>549</v>
      </c>
      <c r="C58" s="53"/>
      <c r="D58" s="33" t="s">
        <v>3</v>
      </c>
      <c r="E58" s="53" t="s">
        <v>169</v>
      </c>
      <c r="F58" s="54" t="s">
        <v>206</v>
      </c>
      <c r="G58" s="54" t="s">
        <v>194</v>
      </c>
      <c r="H58" s="53" t="s">
        <v>12</v>
      </c>
      <c r="I58" s="34" t="s">
        <v>424</v>
      </c>
      <c r="J58" s="53">
        <v>20003</v>
      </c>
      <c r="K58" s="53">
        <v>6</v>
      </c>
      <c r="L58" s="55"/>
      <c r="M58" s="53" t="s">
        <v>6</v>
      </c>
      <c r="N58" s="53">
        <v>1</v>
      </c>
      <c r="O58" s="53" t="s">
        <v>7</v>
      </c>
      <c r="P58" s="53">
        <v>2</v>
      </c>
      <c r="Q58" s="34">
        <f t="shared" si="0"/>
        <v>104</v>
      </c>
      <c r="R58" s="42"/>
      <c r="S58" s="43">
        <f t="shared" si="1"/>
        <v>0</v>
      </c>
    </row>
    <row r="59" spans="2:19" s="4" customFormat="1" ht="15.75" x14ac:dyDescent="0.25">
      <c r="B59" s="32" t="s">
        <v>550</v>
      </c>
      <c r="C59" s="53"/>
      <c r="D59" s="33" t="s">
        <v>3</v>
      </c>
      <c r="E59" s="53" t="s">
        <v>213</v>
      </c>
      <c r="F59" s="54" t="s">
        <v>222</v>
      </c>
      <c r="G59" s="54" t="s">
        <v>223</v>
      </c>
      <c r="H59" s="53" t="s">
        <v>21</v>
      </c>
      <c r="I59" s="34" t="s">
        <v>424</v>
      </c>
      <c r="J59" s="53">
        <v>20024</v>
      </c>
      <c r="K59" s="53">
        <v>6</v>
      </c>
      <c r="L59" s="55"/>
      <c r="M59" s="53" t="s">
        <v>6</v>
      </c>
      <c r="N59" s="53">
        <v>1</v>
      </c>
      <c r="O59" s="53" t="s">
        <v>7</v>
      </c>
      <c r="P59" s="53">
        <v>2</v>
      </c>
      <c r="Q59" s="34">
        <f t="shared" si="0"/>
        <v>104</v>
      </c>
      <c r="R59" s="42"/>
      <c r="S59" s="43">
        <f t="shared" si="1"/>
        <v>0</v>
      </c>
    </row>
    <row r="60" spans="2:19" s="4" customFormat="1" ht="15.75" x14ac:dyDescent="0.25">
      <c r="B60" s="32" t="s">
        <v>551</v>
      </c>
      <c r="C60" s="53"/>
      <c r="D60" s="33" t="s">
        <v>3</v>
      </c>
      <c r="E60" s="53" t="s">
        <v>112</v>
      </c>
      <c r="F60" s="54" t="s">
        <v>235</v>
      </c>
      <c r="G60" s="54" t="s">
        <v>236</v>
      </c>
      <c r="H60" s="53" t="s">
        <v>25</v>
      </c>
      <c r="I60" s="34" t="s">
        <v>424</v>
      </c>
      <c r="J60" s="53">
        <v>20002</v>
      </c>
      <c r="K60" s="53">
        <v>6</v>
      </c>
      <c r="L60" s="55"/>
      <c r="M60" s="53" t="s">
        <v>6</v>
      </c>
      <c r="N60" s="53">
        <v>1</v>
      </c>
      <c r="O60" s="53" t="s">
        <v>7</v>
      </c>
      <c r="P60" s="53">
        <v>2</v>
      </c>
      <c r="Q60" s="34">
        <f t="shared" si="0"/>
        <v>104</v>
      </c>
      <c r="R60" s="42"/>
      <c r="S60" s="43">
        <f t="shared" si="1"/>
        <v>0</v>
      </c>
    </row>
    <row r="61" spans="2:19" s="4" customFormat="1" ht="15.75" x14ac:dyDescent="0.25">
      <c r="B61" s="32" t="s">
        <v>552</v>
      </c>
      <c r="C61" s="53"/>
      <c r="D61" s="33" t="s">
        <v>3</v>
      </c>
      <c r="E61" s="53" t="s">
        <v>9</v>
      </c>
      <c r="F61" s="54" t="s">
        <v>264</v>
      </c>
      <c r="G61" s="54" t="s">
        <v>265</v>
      </c>
      <c r="H61" s="53" t="s">
        <v>5</v>
      </c>
      <c r="I61" s="34" t="s">
        <v>424</v>
      </c>
      <c r="J61" s="53">
        <v>20009</v>
      </c>
      <c r="K61" s="53">
        <v>6</v>
      </c>
      <c r="L61" s="55"/>
      <c r="M61" s="53" t="s">
        <v>6</v>
      </c>
      <c r="N61" s="53">
        <v>1</v>
      </c>
      <c r="O61" s="53" t="s">
        <v>17</v>
      </c>
      <c r="P61" s="53">
        <v>2</v>
      </c>
      <c r="Q61" s="34">
        <f t="shared" si="0"/>
        <v>104</v>
      </c>
      <c r="R61" s="42"/>
      <c r="S61" s="43">
        <f t="shared" si="1"/>
        <v>0</v>
      </c>
    </row>
    <row r="62" spans="2:19" s="4" customFormat="1" ht="15.75" x14ac:dyDescent="0.25">
      <c r="B62" s="32" t="s">
        <v>553</v>
      </c>
      <c r="C62" s="53"/>
      <c r="D62" s="33" t="s">
        <v>3</v>
      </c>
      <c r="E62" s="53" t="s">
        <v>9</v>
      </c>
      <c r="F62" s="54" t="s">
        <v>264</v>
      </c>
      <c r="G62" s="54" t="s">
        <v>265</v>
      </c>
      <c r="H62" s="53" t="s">
        <v>5</v>
      </c>
      <c r="I62" s="34" t="s">
        <v>424</v>
      </c>
      <c r="J62" s="53">
        <v>20009</v>
      </c>
      <c r="K62" s="53">
        <v>6</v>
      </c>
      <c r="L62" s="55"/>
      <c r="M62" s="53" t="s">
        <v>6</v>
      </c>
      <c r="N62" s="53">
        <v>4</v>
      </c>
      <c r="O62" s="53" t="s">
        <v>7</v>
      </c>
      <c r="P62" s="53">
        <v>2</v>
      </c>
      <c r="Q62" s="34">
        <f t="shared" si="0"/>
        <v>416</v>
      </c>
      <c r="R62" s="42"/>
      <c r="S62" s="43">
        <f t="shared" si="1"/>
        <v>0</v>
      </c>
    </row>
    <row r="63" spans="2:19" s="4" customFormat="1" ht="15.75" x14ac:dyDescent="0.25">
      <c r="B63" s="32" t="s">
        <v>554</v>
      </c>
      <c r="C63" s="53"/>
      <c r="D63" s="33" t="s">
        <v>3</v>
      </c>
      <c r="E63" s="53" t="s">
        <v>112</v>
      </c>
      <c r="F63" s="54" t="s">
        <v>284</v>
      </c>
      <c r="G63" s="54" t="s">
        <v>285</v>
      </c>
      <c r="H63" s="53" t="s">
        <v>25</v>
      </c>
      <c r="I63" s="34" t="s">
        <v>424</v>
      </c>
      <c r="J63" s="53">
        <v>20002</v>
      </c>
      <c r="K63" s="53">
        <v>6</v>
      </c>
      <c r="L63" s="55"/>
      <c r="M63" s="53" t="s">
        <v>6</v>
      </c>
      <c r="N63" s="53">
        <v>1</v>
      </c>
      <c r="O63" s="53" t="s">
        <v>17</v>
      </c>
      <c r="P63" s="53">
        <v>2</v>
      </c>
      <c r="Q63" s="34">
        <f t="shared" si="0"/>
        <v>104</v>
      </c>
      <c r="R63" s="42"/>
      <c r="S63" s="43">
        <f t="shared" si="1"/>
        <v>0</v>
      </c>
    </row>
    <row r="64" spans="2:19" s="4" customFormat="1" ht="30" x14ac:dyDescent="0.25">
      <c r="B64" s="32" t="s">
        <v>555</v>
      </c>
      <c r="C64" s="53"/>
      <c r="D64" s="33" t="s">
        <v>3</v>
      </c>
      <c r="E64" s="53" t="s">
        <v>112</v>
      </c>
      <c r="F64" s="54" t="s">
        <v>286</v>
      </c>
      <c r="G64" s="54" t="s">
        <v>287</v>
      </c>
      <c r="H64" s="57" t="s">
        <v>21</v>
      </c>
      <c r="I64" s="34" t="s">
        <v>424</v>
      </c>
      <c r="J64" s="53">
        <v>20024</v>
      </c>
      <c r="K64" s="57">
        <v>6</v>
      </c>
      <c r="L64" s="55"/>
      <c r="M64" s="53" t="s">
        <v>6</v>
      </c>
      <c r="N64" s="53">
        <v>1</v>
      </c>
      <c r="O64" s="53" t="s">
        <v>17</v>
      </c>
      <c r="P64" s="53">
        <v>2</v>
      </c>
      <c r="Q64" s="34">
        <f t="shared" si="0"/>
        <v>104</v>
      </c>
      <c r="R64" s="42"/>
      <c r="S64" s="43">
        <f t="shared" si="1"/>
        <v>0</v>
      </c>
    </row>
    <row r="65" spans="2:19" s="4" customFormat="1" ht="15.75" x14ac:dyDescent="0.25">
      <c r="B65" s="32" t="s">
        <v>556</v>
      </c>
      <c r="C65" s="53"/>
      <c r="D65" s="33" t="s">
        <v>3</v>
      </c>
      <c r="E65" s="53" t="s">
        <v>4</v>
      </c>
      <c r="F65" s="54" t="s">
        <v>93</v>
      </c>
      <c r="G65" s="54" t="s">
        <v>94</v>
      </c>
      <c r="H65" s="53" t="s">
        <v>5</v>
      </c>
      <c r="I65" s="34" t="s">
        <v>424</v>
      </c>
      <c r="J65" s="53">
        <v>20001</v>
      </c>
      <c r="K65" s="57">
        <v>6</v>
      </c>
      <c r="L65" s="55"/>
      <c r="M65" s="53" t="s">
        <v>6</v>
      </c>
      <c r="N65" s="53">
        <v>1</v>
      </c>
      <c r="O65" s="53" t="s">
        <v>7</v>
      </c>
      <c r="P65" s="53">
        <v>2</v>
      </c>
      <c r="Q65" s="34">
        <f t="shared" si="0"/>
        <v>104</v>
      </c>
      <c r="R65" s="42"/>
      <c r="S65" s="43">
        <f t="shared" si="1"/>
        <v>0</v>
      </c>
    </row>
    <row r="66" spans="2:19" s="4" customFormat="1" ht="15.75" x14ac:dyDescent="0.25">
      <c r="B66" s="32" t="s">
        <v>557</v>
      </c>
      <c r="C66" s="53"/>
      <c r="D66" s="33" t="s">
        <v>3</v>
      </c>
      <c r="E66" s="53" t="s">
        <v>4</v>
      </c>
      <c r="F66" s="54" t="s">
        <v>95</v>
      </c>
      <c r="G66" s="54" t="s">
        <v>96</v>
      </c>
      <c r="H66" s="53" t="s">
        <v>21</v>
      </c>
      <c r="I66" s="34" t="s">
        <v>424</v>
      </c>
      <c r="J66" s="53">
        <v>20024</v>
      </c>
      <c r="K66" s="57">
        <v>6</v>
      </c>
      <c r="L66" s="55"/>
      <c r="M66" s="53" t="s">
        <v>89</v>
      </c>
      <c r="N66" s="53">
        <v>1</v>
      </c>
      <c r="O66" s="53" t="s">
        <v>17</v>
      </c>
      <c r="P66" s="53">
        <v>2</v>
      </c>
      <c r="Q66" s="34">
        <f t="shared" si="0"/>
        <v>104</v>
      </c>
      <c r="R66" s="42"/>
      <c r="S66" s="43">
        <f t="shared" si="1"/>
        <v>0</v>
      </c>
    </row>
    <row r="67" spans="2:19" s="4" customFormat="1" ht="15.75" x14ac:dyDescent="0.25">
      <c r="B67" s="32" t="s">
        <v>623</v>
      </c>
      <c r="C67" s="53"/>
      <c r="D67" s="59" t="s">
        <v>3</v>
      </c>
      <c r="E67" s="53" t="s">
        <v>112</v>
      </c>
      <c r="F67" s="54" t="s">
        <v>317</v>
      </c>
      <c r="G67" s="54" t="s">
        <v>318</v>
      </c>
      <c r="H67" s="53" t="s">
        <v>25</v>
      </c>
      <c r="I67" s="34" t="s">
        <v>424</v>
      </c>
      <c r="J67" s="53">
        <v>20002</v>
      </c>
      <c r="K67" s="57">
        <v>6</v>
      </c>
      <c r="L67" s="55"/>
      <c r="M67" s="53" t="s">
        <v>6</v>
      </c>
      <c r="N67" s="53">
        <v>1</v>
      </c>
      <c r="O67" s="53" t="s">
        <v>17</v>
      </c>
      <c r="P67" s="53">
        <v>2</v>
      </c>
      <c r="Q67" s="34">
        <f t="shared" si="0"/>
        <v>104</v>
      </c>
      <c r="R67" s="42"/>
      <c r="S67" s="43">
        <f t="shared" si="1"/>
        <v>0</v>
      </c>
    </row>
    <row r="68" spans="2:19" s="4" customFormat="1" ht="15.75" x14ac:dyDescent="0.25">
      <c r="B68" s="32" t="s">
        <v>624</v>
      </c>
      <c r="C68" s="53"/>
      <c r="D68" s="59" t="s">
        <v>3</v>
      </c>
      <c r="E68" s="53" t="s">
        <v>112</v>
      </c>
      <c r="F68" s="54" t="s">
        <v>333</v>
      </c>
      <c r="G68" s="54" t="s">
        <v>334</v>
      </c>
      <c r="H68" s="53" t="s">
        <v>25</v>
      </c>
      <c r="I68" s="34" t="s">
        <v>424</v>
      </c>
      <c r="J68" s="53">
        <v>20002</v>
      </c>
      <c r="K68" s="57">
        <v>6</v>
      </c>
      <c r="L68" s="55"/>
      <c r="M68" s="53" t="s">
        <v>6</v>
      </c>
      <c r="N68" s="53">
        <v>1</v>
      </c>
      <c r="O68" s="53" t="s">
        <v>7</v>
      </c>
      <c r="P68" s="53">
        <v>2</v>
      </c>
      <c r="Q68" s="34">
        <f t="shared" si="0"/>
        <v>104</v>
      </c>
      <c r="R68" s="42"/>
      <c r="S68" s="43">
        <f t="shared" si="1"/>
        <v>0</v>
      </c>
    </row>
    <row r="69" spans="2:19" s="4" customFormat="1" ht="15.75" x14ac:dyDescent="0.25">
      <c r="B69" s="32" t="s">
        <v>625</v>
      </c>
      <c r="C69" s="53"/>
      <c r="D69" s="59" t="s">
        <v>3</v>
      </c>
      <c r="E69" s="53" t="s">
        <v>112</v>
      </c>
      <c r="F69" s="54" t="s">
        <v>337</v>
      </c>
      <c r="G69" s="54" t="s">
        <v>338</v>
      </c>
      <c r="H69" s="53" t="s">
        <v>25</v>
      </c>
      <c r="I69" s="34" t="s">
        <v>424</v>
      </c>
      <c r="J69" s="53">
        <v>20002</v>
      </c>
      <c r="K69" s="57">
        <v>6</v>
      </c>
      <c r="L69" s="55"/>
      <c r="M69" s="53" t="s">
        <v>6</v>
      </c>
      <c r="N69" s="53">
        <v>1</v>
      </c>
      <c r="O69" s="53" t="s">
        <v>17</v>
      </c>
      <c r="P69" s="53">
        <v>2</v>
      </c>
      <c r="Q69" s="34">
        <f t="shared" si="0"/>
        <v>104</v>
      </c>
      <c r="R69" s="42"/>
      <c r="S69" s="43">
        <f t="shared" si="1"/>
        <v>0</v>
      </c>
    </row>
    <row r="70" spans="2:19" s="4" customFormat="1" ht="15.75" x14ac:dyDescent="0.25">
      <c r="B70" s="32" t="s">
        <v>626</v>
      </c>
      <c r="C70" s="53"/>
      <c r="D70" s="59" t="s">
        <v>3</v>
      </c>
      <c r="E70" s="53" t="s">
        <v>112</v>
      </c>
      <c r="F70" s="54" t="s">
        <v>354</v>
      </c>
      <c r="G70" s="54" t="s">
        <v>355</v>
      </c>
      <c r="H70" s="53" t="s">
        <v>12</v>
      </c>
      <c r="I70" s="34" t="s">
        <v>424</v>
      </c>
      <c r="J70" s="53">
        <v>20003</v>
      </c>
      <c r="K70" s="53">
        <v>6</v>
      </c>
      <c r="L70" s="55"/>
      <c r="M70" s="53" t="s">
        <v>6</v>
      </c>
      <c r="N70" s="53">
        <v>1</v>
      </c>
      <c r="O70" s="53" t="s">
        <v>17</v>
      </c>
      <c r="P70" s="53">
        <v>2</v>
      </c>
      <c r="Q70" s="34">
        <f t="shared" si="0"/>
        <v>104</v>
      </c>
      <c r="R70" s="42"/>
      <c r="S70" s="43">
        <f t="shared" si="1"/>
        <v>0</v>
      </c>
    </row>
    <row r="71" spans="2:19" s="4" customFormat="1" ht="30" x14ac:dyDescent="0.25">
      <c r="B71" s="32" t="s">
        <v>627</v>
      </c>
      <c r="C71" s="53"/>
      <c r="D71" s="59" t="s">
        <v>3</v>
      </c>
      <c r="E71" s="53" t="s">
        <v>112</v>
      </c>
      <c r="F71" s="54" t="s">
        <v>366</v>
      </c>
      <c r="G71" s="54" t="s">
        <v>367</v>
      </c>
      <c r="H71" s="53" t="s">
        <v>25</v>
      </c>
      <c r="I71" s="34" t="s">
        <v>424</v>
      </c>
      <c r="J71" s="53">
        <v>20002</v>
      </c>
      <c r="K71" s="53">
        <v>6</v>
      </c>
      <c r="L71" s="55"/>
      <c r="M71" s="53" t="s">
        <v>89</v>
      </c>
      <c r="N71" s="53">
        <v>1</v>
      </c>
      <c r="O71" s="53" t="s">
        <v>17</v>
      </c>
      <c r="P71" s="53">
        <v>2</v>
      </c>
      <c r="Q71" s="34">
        <f t="shared" si="0"/>
        <v>104</v>
      </c>
      <c r="R71" s="42"/>
      <c r="S71" s="43">
        <f t="shared" si="1"/>
        <v>0</v>
      </c>
    </row>
    <row r="72" spans="2:19" s="4" customFormat="1" ht="15.75" x14ac:dyDescent="0.25">
      <c r="B72" s="32" t="s">
        <v>628</v>
      </c>
      <c r="C72" s="53"/>
      <c r="D72" s="59" t="s">
        <v>3</v>
      </c>
      <c r="E72" s="53" t="s">
        <v>112</v>
      </c>
      <c r="F72" s="54" t="s">
        <v>380</v>
      </c>
      <c r="G72" s="54" t="s">
        <v>381</v>
      </c>
      <c r="H72" s="53" t="s">
        <v>25</v>
      </c>
      <c r="I72" s="34" t="s">
        <v>424</v>
      </c>
      <c r="J72" s="53">
        <v>20002</v>
      </c>
      <c r="K72" s="53">
        <v>6</v>
      </c>
      <c r="L72" s="55"/>
      <c r="M72" s="53" t="s">
        <v>89</v>
      </c>
      <c r="N72" s="53">
        <v>1</v>
      </c>
      <c r="O72" s="53" t="s">
        <v>17</v>
      </c>
      <c r="P72" s="53">
        <v>2</v>
      </c>
      <c r="Q72" s="34">
        <f t="shared" si="0"/>
        <v>104</v>
      </c>
      <c r="R72" s="42"/>
      <c r="S72" s="43">
        <f t="shared" si="1"/>
        <v>0</v>
      </c>
    </row>
    <row r="73" spans="2:19" s="4" customFormat="1" ht="15.75" x14ac:dyDescent="0.25">
      <c r="B73" s="32" t="s">
        <v>629</v>
      </c>
      <c r="C73" s="53"/>
      <c r="D73" s="59" t="s">
        <v>3</v>
      </c>
      <c r="E73" s="53" t="s">
        <v>112</v>
      </c>
      <c r="F73" s="54" t="s">
        <v>390</v>
      </c>
      <c r="G73" s="54" t="s">
        <v>391</v>
      </c>
      <c r="H73" s="53" t="s">
        <v>12</v>
      </c>
      <c r="I73" s="34" t="s">
        <v>424</v>
      </c>
      <c r="J73" s="53">
        <v>20003</v>
      </c>
      <c r="K73" s="53">
        <v>6</v>
      </c>
      <c r="L73" s="55"/>
      <c r="M73" s="53" t="s">
        <v>89</v>
      </c>
      <c r="N73" s="53">
        <v>1</v>
      </c>
      <c r="O73" s="53" t="s">
        <v>7</v>
      </c>
      <c r="P73" s="53">
        <v>2</v>
      </c>
      <c r="Q73" s="34">
        <f t="shared" si="0"/>
        <v>104</v>
      </c>
      <c r="R73" s="42"/>
      <c r="S73" s="43">
        <f t="shared" si="1"/>
        <v>0</v>
      </c>
    </row>
    <row r="74" spans="2:19" s="4" customFormat="1" ht="15.75" x14ac:dyDescent="0.25">
      <c r="B74" s="32" t="s">
        <v>630</v>
      </c>
      <c r="C74" s="53"/>
      <c r="D74" s="59" t="s">
        <v>3</v>
      </c>
      <c r="E74" s="53" t="s">
        <v>112</v>
      </c>
      <c r="F74" s="54" t="s">
        <v>392</v>
      </c>
      <c r="G74" s="54" t="s">
        <v>393</v>
      </c>
      <c r="H74" s="53" t="s">
        <v>5</v>
      </c>
      <c r="I74" s="34" t="s">
        <v>424</v>
      </c>
      <c r="J74" s="53">
        <v>20001</v>
      </c>
      <c r="K74" s="53">
        <v>6</v>
      </c>
      <c r="L74" s="55"/>
      <c r="M74" s="53" t="s">
        <v>6</v>
      </c>
      <c r="N74" s="53">
        <v>1</v>
      </c>
      <c r="O74" s="53" t="s">
        <v>394</v>
      </c>
      <c r="P74" s="53">
        <v>1</v>
      </c>
      <c r="Q74" s="34">
        <f t="shared" ref="Q74:Q137" si="2">SUM(N74*P74)*52</f>
        <v>52</v>
      </c>
      <c r="R74" s="42"/>
      <c r="S74" s="43">
        <f t="shared" ref="S74:S137" si="3">SUM(R74*Q74)</f>
        <v>0</v>
      </c>
    </row>
    <row r="75" spans="2:19" s="4" customFormat="1" ht="30" x14ac:dyDescent="0.25">
      <c r="B75" s="32" t="s">
        <v>631</v>
      </c>
      <c r="C75" s="53"/>
      <c r="D75" s="59" t="s">
        <v>3</v>
      </c>
      <c r="E75" s="53" t="s">
        <v>112</v>
      </c>
      <c r="F75" s="54" t="s">
        <v>397</v>
      </c>
      <c r="G75" s="54" t="s">
        <v>398</v>
      </c>
      <c r="H75" s="53" t="s">
        <v>12</v>
      </c>
      <c r="I75" s="34" t="s">
        <v>424</v>
      </c>
      <c r="J75" s="53">
        <v>20003</v>
      </c>
      <c r="K75" s="53">
        <v>6</v>
      </c>
      <c r="L75" s="55"/>
      <c r="M75" s="53" t="s">
        <v>6</v>
      </c>
      <c r="N75" s="53">
        <v>1</v>
      </c>
      <c r="O75" s="53" t="s">
        <v>17</v>
      </c>
      <c r="P75" s="53">
        <v>2</v>
      </c>
      <c r="Q75" s="34">
        <f t="shared" si="2"/>
        <v>104</v>
      </c>
      <c r="R75" s="42"/>
      <c r="S75" s="43">
        <f t="shared" si="3"/>
        <v>0</v>
      </c>
    </row>
    <row r="76" spans="2:19" s="4" customFormat="1" ht="15.75" x14ac:dyDescent="0.25">
      <c r="B76" s="32" t="s">
        <v>632</v>
      </c>
      <c r="C76" s="53"/>
      <c r="D76" s="59" t="s">
        <v>3</v>
      </c>
      <c r="E76" s="53" t="s">
        <v>112</v>
      </c>
      <c r="F76" s="54" t="s">
        <v>388</v>
      </c>
      <c r="G76" s="54" t="s">
        <v>389</v>
      </c>
      <c r="H76" s="53" t="s">
        <v>12</v>
      </c>
      <c r="I76" s="34" t="s">
        <v>424</v>
      </c>
      <c r="J76" s="53">
        <v>20003</v>
      </c>
      <c r="K76" s="53">
        <v>6</v>
      </c>
      <c r="L76" s="55"/>
      <c r="M76" s="53" t="s">
        <v>6</v>
      </c>
      <c r="N76" s="53">
        <v>1</v>
      </c>
      <c r="O76" s="53" t="s">
        <v>17</v>
      </c>
      <c r="P76" s="53">
        <v>2</v>
      </c>
      <c r="Q76" s="34">
        <f t="shared" si="2"/>
        <v>104</v>
      </c>
      <c r="R76" s="42"/>
      <c r="S76" s="43">
        <f t="shared" si="3"/>
        <v>0</v>
      </c>
    </row>
    <row r="77" spans="2:19" s="4" customFormat="1" ht="15.75" x14ac:dyDescent="0.25">
      <c r="B77" s="32" t="s">
        <v>633</v>
      </c>
      <c r="C77" s="53"/>
      <c r="D77" s="59" t="s">
        <v>3</v>
      </c>
      <c r="E77" s="53" t="s">
        <v>30</v>
      </c>
      <c r="F77" s="54" t="s">
        <v>108</v>
      </c>
      <c r="G77" s="54" t="s">
        <v>109</v>
      </c>
      <c r="H77" s="53" t="s">
        <v>12</v>
      </c>
      <c r="I77" s="34" t="s">
        <v>424</v>
      </c>
      <c r="J77" s="53">
        <v>20019</v>
      </c>
      <c r="K77" s="53">
        <v>7</v>
      </c>
      <c r="L77" s="55"/>
      <c r="M77" s="53" t="s">
        <v>6</v>
      </c>
      <c r="N77" s="53">
        <v>1</v>
      </c>
      <c r="O77" s="53" t="s">
        <v>17</v>
      </c>
      <c r="P77" s="53">
        <v>2</v>
      </c>
      <c r="Q77" s="34">
        <f t="shared" si="2"/>
        <v>104</v>
      </c>
      <c r="R77" s="42"/>
      <c r="S77" s="43">
        <f t="shared" si="3"/>
        <v>0</v>
      </c>
    </row>
    <row r="78" spans="2:19" s="4" customFormat="1" ht="15.75" x14ac:dyDescent="0.25">
      <c r="B78" s="32" t="s">
        <v>634</v>
      </c>
      <c r="C78" s="53"/>
      <c r="D78" s="59" t="s">
        <v>3</v>
      </c>
      <c r="E78" s="53" t="s">
        <v>112</v>
      </c>
      <c r="F78" s="54" t="s">
        <v>118</v>
      </c>
      <c r="G78" s="54" t="s">
        <v>119</v>
      </c>
      <c r="H78" s="53" t="s">
        <v>25</v>
      </c>
      <c r="I78" s="34" t="s">
        <v>424</v>
      </c>
      <c r="J78" s="53">
        <v>20019</v>
      </c>
      <c r="K78" s="53">
        <v>7</v>
      </c>
      <c r="L78" s="55"/>
      <c r="M78" s="53" t="s">
        <v>89</v>
      </c>
      <c r="N78" s="53">
        <v>1</v>
      </c>
      <c r="O78" s="53" t="s">
        <v>7</v>
      </c>
      <c r="P78" s="53">
        <v>2</v>
      </c>
      <c r="Q78" s="34">
        <f t="shared" si="2"/>
        <v>104</v>
      </c>
      <c r="R78" s="42"/>
      <c r="S78" s="43">
        <f t="shared" si="3"/>
        <v>0</v>
      </c>
    </row>
    <row r="79" spans="2:19" s="4" customFormat="1" ht="15.75" x14ac:dyDescent="0.25">
      <c r="B79" s="32" t="s">
        <v>635</v>
      </c>
      <c r="C79" s="53"/>
      <c r="D79" s="59" t="s">
        <v>3</v>
      </c>
      <c r="E79" s="53" t="s">
        <v>112</v>
      </c>
      <c r="F79" s="54" t="s">
        <v>133</v>
      </c>
      <c r="G79" s="54" t="s">
        <v>134</v>
      </c>
      <c r="H79" s="53" t="s">
        <v>12</v>
      </c>
      <c r="I79" s="34" t="s">
        <v>424</v>
      </c>
      <c r="J79" s="53">
        <v>20020</v>
      </c>
      <c r="K79" s="53">
        <v>7</v>
      </c>
      <c r="L79" s="55"/>
      <c r="M79" s="53" t="s">
        <v>6</v>
      </c>
      <c r="N79" s="53">
        <v>1</v>
      </c>
      <c r="O79" s="53" t="s">
        <v>17</v>
      </c>
      <c r="P79" s="53">
        <v>2</v>
      </c>
      <c r="Q79" s="34">
        <f t="shared" si="2"/>
        <v>104</v>
      </c>
      <c r="R79" s="42"/>
      <c r="S79" s="43">
        <f t="shared" si="3"/>
        <v>0</v>
      </c>
    </row>
    <row r="80" spans="2:19" s="4" customFormat="1" ht="15.75" x14ac:dyDescent="0.25">
      <c r="B80" s="32" t="s">
        <v>636</v>
      </c>
      <c r="C80" s="53"/>
      <c r="D80" s="59" t="s">
        <v>3</v>
      </c>
      <c r="E80" s="53" t="s">
        <v>4</v>
      </c>
      <c r="F80" s="54" t="s">
        <v>38</v>
      </c>
      <c r="G80" s="54" t="s">
        <v>39</v>
      </c>
      <c r="H80" s="53" t="s">
        <v>12</v>
      </c>
      <c r="I80" s="34" t="s">
        <v>424</v>
      </c>
      <c r="J80" s="53">
        <v>20019</v>
      </c>
      <c r="K80" s="53">
        <v>7</v>
      </c>
      <c r="L80" s="55"/>
      <c r="M80" s="53" t="s">
        <v>6</v>
      </c>
      <c r="N80" s="53">
        <v>1</v>
      </c>
      <c r="O80" s="53" t="s">
        <v>7</v>
      </c>
      <c r="P80" s="53">
        <v>2</v>
      </c>
      <c r="Q80" s="34">
        <f t="shared" si="2"/>
        <v>104</v>
      </c>
      <c r="R80" s="42"/>
      <c r="S80" s="43">
        <f t="shared" si="3"/>
        <v>0</v>
      </c>
    </row>
    <row r="81" spans="2:19" s="4" customFormat="1" ht="15.75" x14ac:dyDescent="0.25">
      <c r="B81" s="32" t="s">
        <v>637</v>
      </c>
      <c r="C81" s="53"/>
      <c r="D81" s="59" t="s">
        <v>3</v>
      </c>
      <c r="E81" s="53" t="s">
        <v>4</v>
      </c>
      <c r="F81" s="54" t="s">
        <v>136</v>
      </c>
      <c r="G81" s="54" t="s">
        <v>41</v>
      </c>
      <c r="H81" s="53" t="s">
        <v>12</v>
      </c>
      <c r="I81" s="34" t="s">
        <v>424</v>
      </c>
      <c r="J81" s="53">
        <v>20019</v>
      </c>
      <c r="K81" s="53">
        <v>7</v>
      </c>
      <c r="L81" s="55"/>
      <c r="M81" s="53" t="s">
        <v>6</v>
      </c>
      <c r="N81" s="53">
        <v>1</v>
      </c>
      <c r="O81" s="53" t="s">
        <v>7</v>
      </c>
      <c r="P81" s="53">
        <v>2</v>
      </c>
      <c r="Q81" s="34">
        <f t="shared" si="2"/>
        <v>104</v>
      </c>
      <c r="R81" s="42"/>
      <c r="S81" s="43">
        <f t="shared" si="3"/>
        <v>0</v>
      </c>
    </row>
    <row r="82" spans="2:19" s="4" customFormat="1" ht="15.75" x14ac:dyDescent="0.25">
      <c r="B82" s="32" t="s">
        <v>638</v>
      </c>
      <c r="C82" s="53"/>
      <c r="D82" s="59" t="s">
        <v>3</v>
      </c>
      <c r="E82" s="53" t="s">
        <v>112</v>
      </c>
      <c r="F82" s="54" t="s">
        <v>153</v>
      </c>
      <c r="G82" s="54" t="s">
        <v>154</v>
      </c>
      <c r="H82" s="53" t="s">
        <v>25</v>
      </c>
      <c r="I82" s="34" t="s">
        <v>424</v>
      </c>
      <c r="J82" s="53">
        <v>20019</v>
      </c>
      <c r="K82" s="53">
        <v>7</v>
      </c>
      <c r="L82" s="55"/>
      <c r="M82" s="53" t="s">
        <v>6</v>
      </c>
      <c r="N82" s="53">
        <v>1</v>
      </c>
      <c r="O82" s="53" t="s">
        <v>7</v>
      </c>
      <c r="P82" s="53">
        <v>2</v>
      </c>
      <c r="Q82" s="34">
        <f t="shared" si="2"/>
        <v>104</v>
      </c>
      <c r="R82" s="42"/>
      <c r="S82" s="43">
        <f t="shared" si="3"/>
        <v>0</v>
      </c>
    </row>
    <row r="83" spans="2:19" s="4" customFormat="1" ht="15.75" x14ac:dyDescent="0.25">
      <c r="B83" s="32" t="s">
        <v>639</v>
      </c>
      <c r="C83" s="53"/>
      <c r="D83" s="59" t="s">
        <v>3</v>
      </c>
      <c r="E83" s="53" t="s">
        <v>112</v>
      </c>
      <c r="F83" s="54" t="s">
        <v>157</v>
      </c>
      <c r="G83" s="54" t="s">
        <v>158</v>
      </c>
      <c r="H83" s="53" t="s">
        <v>12</v>
      </c>
      <c r="I83" s="34" t="s">
        <v>424</v>
      </c>
      <c r="J83" s="53">
        <v>20019</v>
      </c>
      <c r="K83" s="53">
        <v>7</v>
      </c>
      <c r="L83" s="55"/>
      <c r="M83" s="53" t="s">
        <v>6</v>
      </c>
      <c r="N83" s="53">
        <v>1</v>
      </c>
      <c r="O83" s="53" t="s">
        <v>17</v>
      </c>
      <c r="P83" s="53">
        <v>2</v>
      </c>
      <c r="Q83" s="34">
        <f t="shared" si="2"/>
        <v>104</v>
      </c>
      <c r="R83" s="42"/>
      <c r="S83" s="43">
        <f t="shared" si="3"/>
        <v>0</v>
      </c>
    </row>
    <row r="84" spans="2:19" s="4" customFormat="1" ht="15.75" x14ac:dyDescent="0.25">
      <c r="B84" s="32" t="s">
        <v>640</v>
      </c>
      <c r="C84" s="53"/>
      <c r="D84" s="59" t="s">
        <v>3</v>
      </c>
      <c r="E84" s="53" t="s">
        <v>4</v>
      </c>
      <c r="F84" s="54" t="s">
        <v>187</v>
      </c>
      <c r="G84" s="54" t="s">
        <v>188</v>
      </c>
      <c r="H84" s="53" t="s">
        <v>25</v>
      </c>
      <c r="I84" s="34" t="s">
        <v>424</v>
      </c>
      <c r="J84" s="53">
        <v>20019</v>
      </c>
      <c r="K84" s="53">
        <v>7</v>
      </c>
      <c r="L84" s="55"/>
      <c r="M84" s="53" t="s">
        <v>6</v>
      </c>
      <c r="N84" s="53">
        <v>1</v>
      </c>
      <c r="O84" s="53" t="s">
        <v>17</v>
      </c>
      <c r="P84" s="53">
        <v>2</v>
      </c>
      <c r="Q84" s="34">
        <f t="shared" si="2"/>
        <v>104</v>
      </c>
      <c r="R84" s="42"/>
      <c r="S84" s="43">
        <f t="shared" si="3"/>
        <v>0</v>
      </c>
    </row>
    <row r="85" spans="2:19" s="4" customFormat="1" ht="30" x14ac:dyDescent="0.25">
      <c r="B85" s="32" t="s">
        <v>641</v>
      </c>
      <c r="C85" s="53"/>
      <c r="D85" s="59" t="s">
        <v>3</v>
      </c>
      <c r="E85" s="53" t="s">
        <v>9</v>
      </c>
      <c r="F85" s="54" t="s">
        <v>10</v>
      </c>
      <c r="G85" s="54" t="s">
        <v>11</v>
      </c>
      <c r="H85" s="53" t="s">
        <v>12</v>
      </c>
      <c r="I85" s="34" t="s">
        <v>424</v>
      </c>
      <c r="J85" s="53">
        <v>20019</v>
      </c>
      <c r="K85" s="53">
        <v>7</v>
      </c>
      <c r="L85" s="55"/>
      <c r="M85" s="53" t="s">
        <v>6</v>
      </c>
      <c r="N85" s="53">
        <v>1</v>
      </c>
      <c r="O85" s="53" t="s">
        <v>7</v>
      </c>
      <c r="P85" s="53">
        <v>2</v>
      </c>
      <c r="Q85" s="34">
        <f t="shared" si="2"/>
        <v>104</v>
      </c>
      <c r="R85" s="42"/>
      <c r="S85" s="43">
        <f t="shared" si="3"/>
        <v>0</v>
      </c>
    </row>
    <row r="86" spans="2:19" s="4" customFormat="1" ht="15.75" x14ac:dyDescent="0.25">
      <c r="B86" s="32" t="s">
        <v>642</v>
      </c>
      <c r="C86" s="53"/>
      <c r="D86" s="59" t="s">
        <v>3</v>
      </c>
      <c r="E86" s="53" t="s">
        <v>112</v>
      </c>
      <c r="F86" s="54" t="s">
        <v>226</v>
      </c>
      <c r="G86" s="54" t="s">
        <v>227</v>
      </c>
      <c r="H86" s="53" t="s">
        <v>25</v>
      </c>
      <c r="I86" s="34" t="s">
        <v>424</v>
      </c>
      <c r="J86" s="53">
        <v>20019</v>
      </c>
      <c r="K86" s="53">
        <v>7</v>
      </c>
      <c r="L86" s="55"/>
      <c r="M86" s="53" t="s">
        <v>6</v>
      </c>
      <c r="N86" s="53">
        <v>1</v>
      </c>
      <c r="O86" s="53" t="s">
        <v>17</v>
      </c>
      <c r="P86" s="53">
        <v>2</v>
      </c>
      <c r="Q86" s="34">
        <f t="shared" si="2"/>
        <v>104</v>
      </c>
      <c r="R86" s="42"/>
      <c r="S86" s="43">
        <f t="shared" si="3"/>
        <v>0</v>
      </c>
    </row>
    <row r="87" spans="2:19" s="4" customFormat="1" ht="15.75" x14ac:dyDescent="0.25">
      <c r="B87" s="32" t="s">
        <v>643</v>
      </c>
      <c r="C87" s="53"/>
      <c r="D87" s="59" t="s">
        <v>3</v>
      </c>
      <c r="E87" s="53" t="s">
        <v>4</v>
      </c>
      <c r="F87" s="54" t="s">
        <v>81</v>
      </c>
      <c r="G87" s="54" t="s">
        <v>82</v>
      </c>
      <c r="H87" s="53" t="s">
        <v>12</v>
      </c>
      <c r="I87" s="34" t="s">
        <v>424</v>
      </c>
      <c r="J87" s="53">
        <v>20020</v>
      </c>
      <c r="K87" s="53">
        <v>7</v>
      </c>
      <c r="L87" s="55"/>
      <c r="M87" s="53" t="s">
        <v>6</v>
      </c>
      <c r="N87" s="53">
        <v>1</v>
      </c>
      <c r="O87" s="53" t="s">
        <v>17</v>
      </c>
      <c r="P87" s="53">
        <v>2</v>
      </c>
      <c r="Q87" s="34">
        <f t="shared" si="2"/>
        <v>104</v>
      </c>
      <c r="R87" s="42"/>
      <c r="S87" s="43">
        <f t="shared" si="3"/>
        <v>0</v>
      </c>
    </row>
    <row r="88" spans="2:19" s="4" customFormat="1" ht="15.75" x14ac:dyDescent="0.25">
      <c r="B88" s="32" t="s">
        <v>644</v>
      </c>
      <c r="C88" s="53"/>
      <c r="D88" s="59" t="s">
        <v>3</v>
      </c>
      <c r="E88" s="53" t="s">
        <v>112</v>
      </c>
      <c r="F88" s="54" t="s">
        <v>269</v>
      </c>
      <c r="G88" s="54" t="s">
        <v>270</v>
      </c>
      <c r="H88" s="53" t="s">
        <v>25</v>
      </c>
      <c r="I88" s="34" t="s">
        <v>424</v>
      </c>
      <c r="J88" s="53">
        <v>20019</v>
      </c>
      <c r="K88" s="53">
        <v>7</v>
      </c>
      <c r="L88" s="55"/>
      <c r="M88" s="53" t="s">
        <v>6</v>
      </c>
      <c r="N88" s="53">
        <v>1</v>
      </c>
      <c r="O88" s="53" t="s">
        <v>17</v>
      </c>
      <c r="P88" s="53">
        <v>2</v>
      </c>
      <c r="Q88" s="34">
        <f t="shared" si="2"/>
        <v>104</v>
      </c>
      <c r="R88" s="42"/>
      <c r="S88" s="43">
        <f t="shared" si="3"/>
        <v>0</v>
      </c>
    </row>
    <row r="89" spans="2:19" s="4" customFormat="1" ht="15.75" x14ac:dyDescent="0.25">
      <c r="B89" s="32" t="s">
        <v>645</v>
      </c>
      <c r="C89" s="53"/>
      <c r="D89" s="59" t="s">
        <v>3</v>
      </c>
      <c r="E89" s="53" t="s">
        <v>4</v>
      </c>
      <c r="F89" s="54" t="s">
        <v>87</v>
      </c>
      <c r="G89" s="54" t="s">
        <v>88</v>
      </c>
      <c r="H89" s="53" t="s">
        <v>12</v>
      </c>
      <c r="I89" s="34" t="s">
        <v>424</v>
      </c>
      <c r="J89" s="53">
        <v>20020</v>
      </c>
      <c r="K89" s="53">
        <v>7</v>
      </c>
      <c r="L89" s="55"/>
      <c r="M89" s="53" t="s">
        <v>6</v>
      </c>
      <c r="N89" s="53">
        <v>1</v>
      </c>
      <c r="O89" s="53" t="s">
        <v>17</v>
      </c>
      <c r="P89" s="53">
        <v>2</v>
      </c>
      <c r="Q89" s="34">
        <f t="shared" si="2"/>
        <v>104</v>
      </c>
      <c r="R89" s="42"/>
      <c r="S89" s="43">
        <f t="shared" si="3"/>
        <v>0</v>
      </c>
    </row>
    <row r="90" spans="2:19" s="4" customFormat="1" ht="15.75" x14ac:dyDescent="0.25">
      <c r="B90" s="32" t="s">
        <v>646</v>
      </c>
      <c r="C90" s="53"/>
      <c r="D90" s="59" t="s">
        <v>3</v>
      </c>
      <c r="E90" s="53" t="s">
        <v>112</v>
      </c>
      <c r="F90" s="54" t="s">
        <v>279</v>
      </c>
      <c r="G90" s="54" t="s">
        <v>280</v>
      </c>
      <c r="H90" s="53" t="s">
        <v>25</v>
      </c>
      <c r="I90" s="34" t="s">
        <v>424</v>
      </c>
      <c r="J90" s="53">
        <v>20019</v>
      </c>
      <c r="K90" s="53">
        <v>7</v>
      </c>
      <c r="L90" s="55"/>
      <c r="M90" s="53" t="s">
        <v>6</v>
      </c>
      <c r="N90" s="53">
        <v>1</v>
      </c>
      <c r="O90" s="53" t="s">
        <v>17</v>
      </c>
      <c r="P90" s="53">
        <v>2</v>
      </c>
      <c r="Q90" s="34">
        <f t="shared" si="2"/>
        <v>104</v>
      </c>
      <c r="R90" s="42"/>
      <c r="S90" s="43">
        <f t="shared" si="3"/>
        <v>0</v>
      </c>
    </row>
    <row r="91" spans="2:19" s="4" customFormat="1" ht="15.75" x14ac:dyDescent="0.25">
      <c r="B91" s="32" t="s">
        <v>647</v>
      </c>
      <c r="C91" s="53"/>
      <c r="D91" s="59" t="s">
        <v>3</v>
      </c>
      <c r="E91" s="53" t="s">
        <v>112</v>
      </c>
      <c r="F91" s="54" t="s">
        <v>293</v>
      </c>
      <c r="G91" s="54" t="s">
        <v>294</v>
      </c>
      <c r="H91" s="53" t="s">
        <v>25</v>
      </c>
      <c r="I91" s="34" t="s">
        <v>424</v>
      </c>
      <c r="J91" s="53">
        <v>20019</v>
      </c>
      <c r="K91" s="53">
        <v>7</v>
      </c>
      <c r="L91" s="55"/>
      <c r="M91" s="53" t="s">
        <v>6</v>
      </c>
      <c r="N91" s="53">
        <v>1</v>
      </c>
      <c r="O91" s="53" t="s">
        <v>7</v>
      </c>
      <c r="P91" s="53">
        <v>2</v>
      </c>
      <c r="Q91" s="34">
        <f t="shared" si="2"/>
        <v>104</v>
      </c>
      <c r="R91" s="42"/>
      <c r="S91" s="43">
        <f t="shared" si="3"/>
        <v>0</v>
      </c>
    </row>
    <row r="92" spans="2:19" s="4" customFormat="1" ht="15.75" x14ac:dyDescent="0.25">
      <c r="B92" s="32" t="s">
        <v>648</v>
      </c>
      <c r="C92" s="53"/>
      <c r="D92" s="59" t="s">
        <v>3</v>
      </c>
      <c r="E92" s="53" t="s">
        <v>112</v>
      </c>
      <c r="F92" s="54" t="s">
        <v>298</v>
      </c>
      <c r="G92" s="54" t="s">
        <v>299</v>
      </c>
      <c r="H92" s="53" t="s">
        <v>12</v>
      </c>
      <c r="I92" s="34" t="s">
        <v>424</v>
      </c>
      <c r="J92" s="53">
        <v>20019</v>
      </c>
      <c r="K92" s="53">
        <v>7</v>
      </c>
      <c r="L92" s="55"/>
      <c r="M92" s="53" t="s">
        <v>6</v>
      </c>
      <c r="N92" s="53">
        <v>1</v>
      </c>
      <c r="O92" s="53" t="s">
        <v>17</v>
      </c>
      <c r="P92" s="53">
        <v>2</v>
      </c>
      <c r="Q92" s="34">
        <f t="shared" si="2"/>
        <v>104</v>
      </c>
      <c r="R92" s="42"/>
      <c r="S92" s="43">
        <f t="shared" si="3"/>
        <v>0</v>
      </c>
    </row>
    <row r="93" spans="2:19" s="4" customFormat="1" ht="15.75" x14ac:dyDescent="0.25">
      <c r="B93" s="32" t="s">
        <v>649</v>
      </c>
      <c r="C93" s="53"/>
      <c r="D93" s="59" t="s">
        <v>3</v>
      </c>
      <c r="E93" s="53" t="s">
        <v>4</v>
      </c>
      <c r="F93" s="54" t="s">
        <v>329</v>
      </c>
      <c r="G93" s="54" t="s">
        <v>330</v>
      </c>
      <c r="H93" s="53" t="s">
        <v>25</v>
      </c>
      <c r="I93" s="34" t="s">
        <v>424</v>
      </c>
      <c r="J93" s="53">
        <v>20019</v>
      </c>
      <c r="K93" s="53">
        <v>7</v>
      </c>
      <c r="L93" s="55"/>
      <c r="M93" s="53" t="s">
        <v>89</v>
      </c>
      <c r="N93" s="53">
        <v>1</v>
      </c>
      <c r="O93" s="53" t="s">
        <v>7</v>
      </c>
      <c r="P93" s="53">
        <v>2</v>
      </c>
      <c r="Q93" s="34">
        <f t="shared" si="2"/>
        <v>104</v>
      </c>
      <c r="R93" s="42"/>
      <c r="S93" s="43">
        <f t="shared" si="3"/>
        <v>0</v>
      </c>
    </row>
    <row r="94" spans="2:19" s="4" customFormat="1" ht="15.75" x14ac:dyDescent="0.25">
      <c r="B94" s="32" t="s">
        <v>650</v>
      </c>
      <c r="C94" s="53"/>
      <c r="D94" s="59" t="s">
        <v>3</v>
      </c>
      <c r="E94" s="53" t="s">
        <v>4</v>
      </c>
      <c r="F94" s="54" t="s">
        <v>331</v>
      </c>
      <c r="G94" s="54" t="s">
        <v>332</v>
      </c>
      <c r="H94" s="53" t="s">
        <v>25</v>
      </c>
      <c r="I94" s="34" t="s">
        <v>424</v>
      </c>
      <c r="J94" s="53">
        <v>20019</v>
      </c>
      <c r="K94" s="53">
        <v>7</v>
      </c>
      <c r="L94" s="55"/>
      <c r="M94" s="53" t="s">
        <v>89</v>
      </c>
      <c r="N94" s="53">
        <v>1</v>
      </c>
      <c r="O94" s="53" t="s">
        <v>7</v>
      </c>
      <c r="P94" s="53">
        <v>2</v>
      </c>
      <c r="Q94" s="34">
        <f t="shared" si="2"/>
        <v>104</v>
      </c>
      <c r="R94" s="42"/>
      <c r="S94" s="43">
        <f t="shared" si="3"/>
        <v>0</v>
      </c>
    </row>
    <row r="95" spans="2:19" s="4" customFormat="1" ht="30" x14ac:dyDescent="0.25">
      <c r="B95" s="32" t="s">
        <v>651</v>
      </c>
      <c r="C95" s="53"/>
      <c r="D95" s="59" t="s">
        <v>3</v>
      </c>
      <c r="E95" s="53" t="s">
        <v>30</v>
      </c>
      <c r="F95" s="54" t="s">
        <v>343</v>
      </c>
      <c r="G95" s="54" t="s">
        <v>344</v>
      </c>
      <c r="H95" s="53" t="s">
        <v>25</v>
      </c>
      <c r="I95" s="34" t="s">
        <v>424</v>
      </c>
      <c r="J95" s="53">
        <v>20019</v>
      </c>
      <c r="K95" s="53">
        <v>7</v>
      </c>
      <c r="L95" s="55"/>
      <c r="M95" s="53" t="s">
        <v>6</v>
      </c>
      <c r="N95" s="53">
        <v>1</v>
      </c>
      <c r="O95" s="53" t="s">
        <v>7</v>
      </c>
      <c r="P95" s="53">
        <v>2</v>
      </c>
      <c r="Q95" s="34">
        <f t="shared" si="2"/>
        <v>104</v>
      </c>
      <c r="R95" s="42"/>
      <c r="S95" s="43">
        <f t="shared" si="3"/>
        <v>0</v>
      </c>
    </row>
    <row r="96" spans="2:19" s="4" customFormat="1" ht="15.75" x14ac:dyDescent="0.25">
      <c r="B96" s="32" t="s">
        <v>652</v>
      </c>
      <c r="C96" s="53"/>
      <c r="D96" s="59" t="s">
        <v>3</v>
      </c>
      <c r="E96" s="53" t="s">
        <v>112</v>
      </c>
      <c r="F96" s="54" t="s">
        <v>346</v>
      </c>
      <c r="G96" s="54" t="s">
        <v>347</v>
      </c>
      <c r="H96" s="53" t="s">
        <v>12</v>
      </c>
      <c r="I96" s="34" t="s">
        <v>424</v>
      </c>
      <c r="J96" s="53">
        <v>20019</v>
      </c>
      <c r="K96" s="53">
        <v>7</v>
      </c>
      <c r="L96" s="55"/>
      <c r="M96" s="53" t="s">
        <v>6</v>
      </c>
      <c r="N96" s="53">
        <v>1</v>
      </c>
      <c r="O96" s="53" t="s">
        <v>7</v>
      </c>
      <c r="P96" s="53">
        <v>2</v>
      </c>
      <c r="Q96" s="34">
        <f t="shared" si="2"/>
        <v>104</v>
      </c>
      <c r="R96" s="42"/>
      <c r="S96" s="43">
        <f t="shared" si="3"/>
        <v>0</v>
      </c>
    </row>
    <row r="97" spans="2:19" s="4" customFormat="1" ht="15.75" x14ac:dyDescent="0.25">
      <c r="B97" s="32" t="s">
        <v>653</v>
      </c>
      <c r="C97" s="53"/>
      <c r="D97" s="59" t="s">
        <v>3</v>
      </c>
      <c r="E97" s="53" t="s">
        <v>112</v>
      </c>
      <c r="F97" s="54" t="s">
        <v>358</v>
      </c>
      <c r="G97" s="54" t="s">
        <v>359</v>
      </c>
      <c r="H97" s="53" t="s">
        <v>12</v>
      </c>
      <c r="I97" s="34" t="s">
        <v>424</v>
      </c>
      <c r="J97" s="53">
        <v>20019</v>
      </c>
      <c r="K97" s="53">
        <v>7</v>
      </c>
      <c r="L97" s="55"/>
      <c r="M97" s="53" t="s">
        <v>6</v>
      </c>
      <c r="N97" s="53">
        <v>1</v>
      </c>
      <c r="O97" s="53" t="s">
        <v>17</v>
      </c>
      <c r="P97" s="53">
        <v>2</v>
      </c>
      <c r="Q97" s="34">
        <f t="shared" si="2"/>
        <v>104</v>
      </c>
      <c r="R97" s="42"/>
      <c r="S97" s="43">
        <f t="shared" si="3"/>
        <v>0</v>
      </c>
    </row>
    <row r="98" spans="2:19" s="4" customFormat="1" ht="15.75" x14ac:dyDescent="0.25">
      <c r="B98" s="32" t="s">
        <v>654</v>
      </c>
      <c r="C98" s="53"/>
      <c r="D98" s="59" t="s">
        <v>3</v>
      </c>
      <c r="E98" s="53" t="s">
        <v>112</v>
      </c>
      <c r="F98" s="54" t="s">
        <v>360</v>
      </c>
      <c r="G98" s="54" t="s">
        <v>361</v>
      </c>
      <c r="H98" s="53" t="s">
        <v>12</v>
      </c>
      <c r="I98" s="34" t="s">
        <v>424</v>
      </c>
      <c r="J98" s="53">
        <v>20020</v>
      </c>
      <c r="K98" s="53">
        <v>7</v>
      </c>
      <c r="L98" s="55"/>
      <c r="M98" s="53" t="s">
        <v>6</v>
      </c>
      <c r="N98" s="53">
        <v>1</v>
      </c>
      <c r="O98" s="53" t="s">
        <v>7</v>
      </c>
      <c r="P98" s="53">
        <v>2</v>
      </c>
      <c r="Q98" s="34">
        <f t="shared" si="2"/>
        <v>104</v>
      </c>
      <c r="R98" s="42"/>
      <c r="S98" s="43">
        <f t="shared" si="3"/>
        <v>0</v>
      </c>
    </row>
    <row r="99" spans="2:19" s="4" customFormat="1" ht="15.75" x14ac:dyDescent="0.25">
      <c r="B99" s="32" t="s">
        <v>655</v>
      </c>
      <c r="C99" s="53"/>
      <c r="D99" s="59" t="s">
        <v>3</v>
      </c>
      <c r="E99" s="53" t="s">
        <v>112</v>
      </c>
      <c r="F99" s="54" t="s">
        <v>372</v>
      </c>
      <c r="G99" s="54" t="s">
        <v>373</v>
      </c>
      <c r="H99" s="53" t="s">
        <v>25</v>
      </c>
      <c r="I99" s="34" t="s">
        <v>424</v>
      </c>
      <c r="J99" s="53">
        <v>20019</v>
      </c>
      <c r="K99" s="53">
        <v>7</v>
      </c>
      <c r="L99" s="55"/>
      <c r="M99" s="53" t="s">
        <v>6</v>
      </c>
      <c r="N99" s="53">
        <v>1</v>
      </c>
      <c r="O99" s="53" t="s">
        <v>17</v>
      </c>
      <c r="P99" s="53">
        <v>2</v>
      </c>
      <c r="Q99" s="34">
        <f t="shared" si="2"/>
        <v>104</v>
      </c>
      <c r="R99" s="42"/>
      <c r="S99" s="43">
        <f t="shared" si="3"/>
        <v>0</v>
      </c>
    </row>
    <row r="100" spans="2:19" s="4" customFormat="1" ht="15.75" x14ac:dyDescent="0.25">
      <c r="B100" s="32" t="s">
        <v>656</v>
      </c>
      <c r="C100" s="53"/>
      <c r="D100" s="59" t="s">
        <v>3</v>
      </c>
      <c r="E100" s="53" t="s">
        <v>112</v>
      </c>
      <c r="F100" s="54" t="s">
        <v>374</v>
      </c>
      <c r="G100" s="54" t="s">
        <v>375</v>
      </c>
      <c r="H100" s="53" t="s">
        <v>12</v>
      </c>
      <c r="I100" s="34" t="s">
        <v>424</v>
      </c>
      <c r="J100" s="53">
        <v>20019</v>
      </c>
      <c r="K100" s="53">
        <v>7</v>
      </c>
      <c r="L100" s="55"/>
      <c r="M100" s="53" t="s">
        <v>6</v>
      </c>
      <c r="N100" s="53">
        <v>1</v>
      </c>
      <c r="O100" s="53" t="s">
        <v>17</v>
      </c>
      <c r="P100" s="53">
        <v>2</v>
      </c>
      <c r="Q100" s="34">
        <f t="shared" si="2"/>
        <v>104</v>
      </c>
      <c r="R100" s="42"/>
      <c r="S100" s="43">
        <f t="shared" si="3"/>
        <v>0</v>
      </c>
    </row>
    <row r="101" spans="2:19" s="4" customFormat="1" ht="15.75" x14ac:dyDescent="0.25">
      <c r="B101" s="32" t="s">
        <v>657</v>
      </c>
      <c r="C101" s="53"/>
      <c r="D101" s="59" t="s">
        <v>3</v>
      </c>
      <c r="E101" s="53" t="s">
        <v>112</v>
      </c>
      <c r="F101" s="54" t="s">
        <v>382</v>
      </c>
      <c r="G101" s="54" t="s">
        <v>383</v>
      </c>
      <c r="H101" s="53" t="s">
        <v>25</v>
      </c>
      <c r="I101" s="34" t="s">
        <v>424</v>
      </c>
      <c r="J101" s="53">
        <v>20019</v>
      </c>
      <c r="K101" s="53">
        <v>7</v>
      </c>
      <c r="L101" s="55"/>
      <c r="M101" s="53" t="s">
        <v>6</v>
      </c>
      <c r="N101" s="53">
        <v>1</v>
      </c>
      <c r="O101" s="53" t="s">
        <v>17</v>
      </c>
      <c r="P101" s="53">
        <v>2</v>
      </c>
      <c r="Q101" s="34">
        <f t="shared" si="2"/>
        <v>104</v>
      </c>
      <c r="R101" s="42"/>
      <c r="S101" s="43">
        <f t="shared" si="3"/>
        <v>0</v>
      </c>
    </row>
    <row r="102" spans="2:19" s="4" customFormat="1" ht="30" x14ac:dyDescent="0.25">
      <c r="B102" s="32" t="s">
        <v>658</v>
      </c>
      <c r="C102" s="53"/>
      <c r="D102" s="59" t="s">
        <v>3</v>
      </c>
      <c r="E102" s="53" t="s">
        <v>3</v>
      </c>
      <c r="F102" s="54" t="s">
        <v>402</v>
      </c>
      <c r="G102" s="54" t="s">
        <v>194</v>
      </c>
      <c r="H102" s="53" t="s">
        <v>12</v>
      </c>
      <c r="I102" s="34" t="s">
        <v>424</v>
      </c>
      <c r="J102" s="53">
        <v>20003</v>
      </c>
      <c r="K102" s="53">
        <v>7</v>
      </c>
      <c r="L102" s="55"/>
      <c r="M102" s="53" t="s">
        <v>6</v>
      </c>
      <c r="N102" s="53">
        <v>1</v>
      </c>
      <c r="O102" s="53" t="s">
        <v>17</v>
      </c>
      <c r="P102" s="53">
        <v>2</v>
      </c>
      <c r="Q102" s="34">
        <f t="shared" si="2"/>
        <v>104</v>
      </c>
      <c r="R102" s="42"/>
      <c r="S102" s="43">
        <f t="shared" si="3"/>
        <v>0</v>
      </c>
    </row>
    <row r="103" spans="2:19" s="4" customFormat="1" ht="15.75" x14ac:dyDescent="0.25">
      <c r="B103" s="32" t="s">
        <v>659</v>
      </c>
      <c r="C103" s="53"/>
      <c r="D103" s="59" t="s">
        <v>3</v>
      </c>
      <c r="E103" s="53" t="s">
        <v>30</v>
      </c>
      <c r="F103" s="54" t="s">
        <v>31</v>
      </c>
      <c r="G103" s="54" t="s">
        <v>32</v>
      </c>
      <c r="H103" s="53" t="s">
        <v>12</v>
      </c>
      <c r="I103" s="34" t="s">
        <v>424</v>
      </c>
      <c r="J103" s="53">
        <v>20020</v>
      </c>
      <c r="K103" s="53">
        <v>8</v>
      </c>
      <c r="L103" s="55"/>
      <c r="M103" s="53" t="s">
        <v>6</v>
      </c>
      <c r="N103" s="53">
        <v>1</v>
      </c>
      <c r="O103" s="53" t="s">
        <v>17</v>
      </c>
      <c r="P103" s="53">
        <v>2</v>
      </c>
      <c r="Q103" s="34">
        <f t="shared" si="2"/>
        <v>104</v>
      </c>
      <c r="R103" s="42"/>
      <c r="S103" s="43">
        <f t="shared" si="3"/>
        <v>0</v>
      </c>
    </row>
    <row r="104" spans="2:19" s="4" customFormat="1" ht="15.75" x14ac:dyDescent="0.25">
      <c r="B104" s="32" t="s">
        <v>660</v>
      </c>
      <c r="C104" s="53"/>
      <c r="D104" s="59" t="s">
        <v>3</v>
      </c>
      <c r="E104" s="53" t="s">
        <v>9</v>
      </c>
      <c r="F104" s="54" t="s">
        <v>110</v>
      </c>
      <c r="G104" s="54" t="s">
        <v>111</v>
      </c>
      <c r="H104" s="53" t="s">
        <v>12</v>
      </c>
      <c r="I104" s="34" t="s">
        <v>424</v>
      </c>
      <c r="J104" s="53">
        <v>20032</v>
      </c>
      <c r="K104" s="53">
        <v>8</v>
      </c>
      <c r="L104" s="55"/>
      <c r="M104" s="53" t="s">
        <v>6</v>
      </c>
      <c r="N104" s="53">
        <v>1</v>
      </c>
      <c r="O104" s="53" t="s">
        <v>17</v>
      </c>
      <c r="P104" s="53">
        <v>2</v>
      </c>
      <c r="Q104" s="34">
        <f t="shared" si="2"/>
        <v>104</v>
      </c>
      <c r="R104" s="42"/>
      <c r="S104" s="43">
        <f t="shared" si="3"/>
        <v>0</v>
      </c>
    </row>
    <row r="105" spans="2:19" s="4" customFormat="1" ht="15.75" x14ac:dyDescent="0.25">
      <c r="B105" s="32" t="s">
        <v>661</v>
      </c>
      <c r="C105" s="53"/>
      <c r="D105" s="59" t="s">
        <v>3</v>
      </c>
      <c r="E105" s="53" t="s">
        <v>112</v>
      </c>
      <c r="F105" s="54" t="s">
        <v>124</v>
      </c>
      <c r="G105" s="54" t="s">
        <v>125</v>
      </c>
      <c r="H105" s="53" t="s">
        <v>12</v>
      </c>
      <c r="I105" s="34" t="s">
        <v>424</v>
      </c>
      <c r="J105" s="53">
        <v>20018</v>
      </c>
      <c r="K105" s="53">
        <v>8</v>
      </c>
      <c r="L105" s="55"/>
      <c r="M105" s="53" t="s">
        <v>6</v>
      </c>
      <c r="N105" s="53">
        <v>1</v>
      </c>
      <c r="O105" s="53" t="s">
        <v>17</v>
      </c>
      <c r="P105" s="53">
        <v>2</v>
      </c>
      <c r="Q105" s="34">
        <f t="shared" si="2"/>
        <v>104</v>
      </c>
      <c r="R105" s="42"/>
      <c r="S105" s="43">
        <f t="shared" si="3"/>
        <v>0</v>
      </c>
    </row>
    <row r="106" spans="2:19" s="4" customFormat="1" ht="15.75" x14ac:dyDescent="0.25">
      <c r="B106" s="32" t="s">
        <v>662</v>
      </c>
      <c r="C106" s="53"/>
      <c r="D106" s="59" t="s">
        <v>3</v>
      </c>
      <c r="E106" s="53" t="s">
        <v>4</v>
      </c>
      <c r="F106" s="54" t="s">
        <v>34</v>
      </c>
      <c r="G106" s="54" t="s">
        <v>35</v>
      </c>
      <c r="H106" s="53" t="s">
        <v>21</v>
      </c>
      <c r="I106" s="34" t="s">
        <v>424</v>
      </c>
      <c r="J106" s="53">
        <v>20032</v>
      </c>
      <c r="K106" s="53">
        <v>8</v>
      </c>
      <c r="L106" s="55"/>
      <c r="M106" s="53" t="s">
        <v>6</v>
      </c>
      <c r="N106" s="53">
        <v>1</v>
      </c>
      <c r="O106" s="53" t="s">
        <v>17</v>
      </c>
      <c r="P106" s="53">
        <v>2</v>
      </c>
      <c r="Q106" s="34">
        <f t="shared" si="2"/>
        <v>104</v>
      </c>
      <c r="R106" s="42"/>
      <c r="S106" s="43">
        <f t="shared" si="3"/>
        <v>0</v>
      </c>
    </row>
    <row r="107" spans="2:19" s="4" customFormat="1" ht="15.75" x14ac:dyDescent="0.25">
      <c r="B107" s="32" t="s">
        <v>663</v>
      </c>
      <c r="C107" s="53"/>
      <c r="D107" s="59" t="s">
        <v>3</v>
      </c>
      <c r="E107" s="53" t="s">
        <v>4</v>
      </c>
      <c r="F107" s="54" t="s">
        <v>48</v>
      </c>
      <c r="G107" s="54" t="s">
        <v>49</v>
      </c>
      <c r="H107" s="53" t="s">
        <v>12</v>
      </c>
      <c r="I107" s="34" t="s">
        <v>424</v>
      </c>
      <c r="J107" s="53">
        <v>20032</v>
      </c>
      <c r="K107" s="53">
        <v>8</v>
      </c>
      <c r="L107" s="55"/>
      <c r="M107" s="53" t="s">
        <v>6</v>
      </c>
      <c r="N107" s="53">
        <v>1</v>
      </c>
      <c r="O107" s="53" t="s">
        <v>7</v>
      </c>
      <c r="P107" s="53">
        <v>2</v>
      </c>
      <c r="Q107" s="34">
        <f t="shared" si="2"/>
        <v>104</v>
      </c>
      <c r="R107" s="42"/>
      <c r="S107" s="43">
        <f t="shared" si="3"/>
        <v>0</v>
      </c>
    </row>
    <row r="108" spans="2:19" s="4" customFormat="1" ht="30" x14ac:dyDescent="0.25">
      <c r="B108" s="32" t="s">
        <v>664</v>
      </c>
      <c r="C108" s="53"/>
      <c r="D108" s="59" t="s">
        <v>3</v>
      </c>
      <c r="E108" s="53" t="s">
        <v>51</v>
      </c>
      <c r="F108" s="54" t="s">
        <v>52</v>
      </c>
      <c r="G108" s="54" t="s">
        <v>53</v>
      </c>
      <c r="H108" s="53" t="s">
        <v>12</v>
      </c>
      <c r="I108" s="34" t="s">
        <v>424</v>
      </c>
      <c r="J108" s="53">
        <v>20032</v>
      </c>
      <c r="K108" s="53">
        <v>8</v>
      </c>
      <c r="L108" s="55"/>
      <c r="M108" s="53" t="s">
        <v>6</v>
      </c>
      <c r="N108" s="53">
        <v>1</v>
      </c>
      <c r="O108" s="53" t="s">
        <v>7</v>
      </c>
      <c r="P108" s="53">
        <v>2</v>
      </c>
      <c r="Q108" s="34">
        <f t="shared" si="2"/>
        <v>104</v>
      </c>
      <c r="R108" s="42"/>
      <c r="S108" s="43">
        <f t="shared" si="3"/>
        <v>0</v>
      </c>
    </row>
    <row r="109" spans="2:19" s="4" customFormat="1" ht="15.75" x14ac:dyDescent="0.25">
      <c r="B109" s="32" t="s">
        <v>665</v>
      </c>
      <c r="C109" s="53"/>
      <c r="D109" s="59" t="s">
        <v>3</v>
      </c>
      <c r="E109" s="53" t="s">
        <v>47</v>
      </c>
      <c r="F109" s="54" t="s">
        <v>183</v>
      </c>
      <c r="G109" s="54" t="s">
        <v>62</v>
      </c>
      <c r="H109" s="53" t="s">
        <v>12</v>
      </c>
      <c r="I109" s="34" t="s">
        <v>424</v>
      </c>
      <c r="J109" s="53">
        <v>20032</v>
      </c>
      <c r="K109" s="53">
        <v>8</v>
      </c>
      <c r="L109" s="55"/>
      <c r="M109" s="53" t="s">
        <v>6</v>
      </c>
      <c r="N109" s="53">
        <v>1</v>
      </c>
      <c r="O109" s="53" t="s">
        <v>17</v>
      </c>
      <c r="P109" s="53">
        <v>2</v>
      </c>
      <c r="Q109" s="34">
        <f t="shared" si="2"/>
        <v>104</v>
      </c>
      <c r="R109" s="42"/>
      <c r="S109" s="43">
        <f t="shared" si="3"/>
        <v>0</v>
      </c>
    </row>
    <row r="110" spans="2:19" s="4" customFormat="1" ht="15.75" x14ac:dyDescent="0.25">
      <c r="B110" s="32" t="s">
        <v>666</v>
      </c>
      <c r="C110" s="53"/>
      <c r="D110" s="59" t="s">
        <v>3</v>
      </c>
      <c r="E110" s="53" t="s">
        <v>9</v>
      </c>
      <c r="F110" s="54" t="s">
        <v>190</v>
      </c>
      <c r="G110" s="54" t="s">
        <v>191</v>
      </c>
      <c r="H110" s="53" t="s">
        <v>12</v>
      </c>
      <c r="I110" s="34" t="s">
        <v>424</v>
      </c>
      <c r="J110" s="53">
        <v>20020</v>
      </c>
      <c r="K110" s="53">
        <v>8</v>
      </c>
      <c r="L110" s="55"/>
      <c r="M110" s="53" t="s">
        <v>6</v>
      </c>
      <c r="N110" s="53">
        <v>1</v>
      </c>
      <c r="O110" s="53" t="s">
        <v>7</v>
      </c>
      <c r="P110" s="53">
        <v>2</v>
      </c>
      <c r="Q110" s="34">
        <f t="shared" si="2"/>
        <v>104</v>
      </c>
      <c r="R110" s="42"/>
      <c r="S110" s="43">
        <f t="shared" si="3"/>
        <v>0</v>
      </c>
    </row>
    <row r="111" spans="2:19" s="4" customFormat="1" ht="15.75" x14ac:dyDescent="0.25">
      <c r="B111" s="32" t="s">
        <v>667</v>
      </c>
      <c r="C111" s="53"/>
      <c r="D111" s="59" t="s">
        <v>3</v>
      </c>
      <c r="E111" s="53" t="s">
        <v>9</v>
      </c>
      <c r="F111" s="54" t="s">
        <v>65</v>
      </c>
      <c r="G111" s="54" t="s">
        <v>66</v>
      </c>
      <c r="H111" s="53" t="s">
        <v>12</v>
      </c>
      <c r="I111" s="34" t="s">
        <v>424</v>
      </c>
      <c r="J111" s="53">
        <v>20020</v>
      </c>
      <c r="K111" s="53">
        <v>8</v>
      </c>
      <c r="L111" s="55"/>
      <c r="M111" s="53" t="s">
        <v>6</v>
      </c>
      <c r="N111" s="53">
        <v>1</v>
      </c>
      <c r="O111" s="53" t="s">
        <v>17</v>
      </c>
      <c r="P111" s="53">
        <v>2</v>
      </c>
      <c r="Q111" s="34">
        <f t="shared" si="2"/>
        <v>104</v>
      </c>
      <c r="R111" s="42"/>
      <c r="S111" s="43">
        <f t="shared" si="3"/>
        <v>0</v>
      </c>
    </row>
    <row r="112" spans="2:19" s="4" customFormat="1" ht="15.75" x14ac:dyDescent="0.25">
      <c r="B112" s="32" t="s">
        <v>668</v>
      </c>
      <c r="C112" s="53"/>
      <c r="D112" s="59" t="s">
        <v>3</v>
      </c>
      <c r="E112" s="53" t="s">
        <v>9</v>
      </c>
      <c r="F112" s="54" t="s">
        <v>200</v>
      </c>
      <c r="G112" s="54" t="s">
        <v>201</v>
      </c>
      <c r="H112" s="53" t="s">
        <v>21</v>
      </c>
      <c r="I112" s="34" t="s">
        <v>424</v>
      </c>
      <c r="J112" s="53">
        <v>20032</v>
      </c>
      <c r="K112" s="53">
        <v>8</v>
      </c>
      <c r="L112" s="55"/>
      <c r="M112" s="53" t="s">
        <v>6</v>
      </c>
      <c r="N112" s="53">
        <v>1</v>
      </c>
      <c r="O112" s="53" t="s">
        <v>7</v>
      </c>
      <c r="P112" s="53">
        <v>2</v>
      </c>
      <c r="Q112" s="34">
        <f t="shared" si="2"/>
        <v>104</v>
      </c>
      <c r="R112" s="42"/>
      <c r="S112" s="43">
        <f t="shared" si="3"/>
        <v>0</v>
      </c>
    </row>
    <row r="113" spans="2:19" s="4" customFormat="1" ht="15.75" x14ac:dyDescent="0.25">
      <c r="B113" s="32" t="s">
        <v>669</v>
      </c>
      <c r="C113" s="53"/>
      <c r="D113" s="59" t="s">
        <v>3</v>
      </c>
      <c r="E113" s="53" t="s">
        <v>14</v>
      </c>
      <c r="F113" s="54" t="s">
        <v>15</v>
      </c>
      <c r="G113" s="54" t="s">
        <v>16</v>
      </c>
      <c r="H113" s="53" t="s">
        <v>12</v>
      </c>
      <c r="I113" s="34" t="s">
        <v>424</v>
      </c>
      <c r="J113" s="53">
        <v>20020</v>
      </c>
      <c r="K113" s="53">
        <v>8</v>
      </c>
      <c r="L113" s="55"/>
      <c r="M113" s="53" t="s">
        <v>6</v>
      </c>
      <c r="N113" s="53">
        <v>1</v>
      </c>
      <c r="O113" s="53" t="s">
        <v>17</v>
      </c>
      <c r="P113" s="53">
        <v>2</v>
      </c>
      <c r="Q113" s="34">
        <f t="shared" si="2"/>
        <v>104</v>
      </c>
      <c r="R113" s="42"/>
      <c r="S113" s="43">
        <f t="shared" si="3"/>
        <v>0</v>
      </c>
    </row>
    <row r="114" spans="2:19" s="4" customFormat="1" ht="15.75" x14ac:dyDescent="0.25">
      <c r="B114" s="32" t="s">
        <v>670</v>
      </c>
      <c r="C114" s="53"/>
      <c r="D114" s="59" t="s">
        <v>3</v>
      </c>
      <c r="E114" s="53" t="s">
        <v>169</v>
      </c>
      <c r="F114" s="54" t="s">
        <v>208</v>
      </c>
      <c r="G114" s="54" t="s">
        <v>209</v>
      </c>
      <c r="H114" s="53" t="s">
        <v>21</v>
      </c>
      <c r="I114" s="34" t="s">
        <v>424</v>
      </c>
      <c r="J114" s="53">
        <v>20032</v>
      </c>
      <c r="K114" s="53">
        <v>8</v>
      </c>
      <c r="L114" s="55"/>
      <c r="M114" s="53" t="s">
        <v>6</v>
      </c>
      <c r="N114" s="53">
        <v>1</v>
      </c>
      <c r="O114" s="53" t="s">
        <v>7</v>
      </c>
      <c r="P114" s="53">
        <v>2</v>
      </c>
      <c r="Q114" s="34">
        <f t="shared" si="2"/>
        <v>104</v>
      </c>
      <c r="R114" s="42"/>
      <c r="S114" s="43">
        <f t="shared" si="3"/>
        <v>0</v>
      </c>
    </row>
    <row r="115" spans="2:19" s="4" customFormat="1" ht="15.75" x14ac:dyDescent="0.25">
      <c r="B115" s="32" t="s">
        <v>671</v>
      </c>
      <c r="C115" s="53"/>
      <c r="D115" s="59" t="s">
        <v>3</v>
      </c>
      <c r="E115" s="53" t="s">
        <v>4</v>
      </c>
      <c r="F115" s="54" t="s">
        <v>69</v>
      </c>
      <c r="G115" s="54" t="s">
        <v>70</v>
      </c>
      <c r="H115" s="53" t="s">
        <v>12</v>
      </c>
      <c r="I115" s="34" t="s">
        <v>424</v>
      </c>
      <c r="J115" s="53">
        <v>20020</v>
      </c>
      <c r="K115" s="53">
        <v>8</v>
      </c>
      <c r="L115" s="55"/>
      <c r="M115" s="53" t="s">
        <v>6</v>
      </c>
      <c r="N115" s="53">
        <v>1</v>
      </c>
      <c r="O115" s="53" t="s">
        <v>17</v>
      </c>
      <c r="P115" s="53">
        <v>2</v>
      </c>
      <c r="Q115" s="34">
        <f t="shared" si="2"/>
        <v>104</v>
      </c>
      <c r="R115" s="42"/>
      <c r="S115" s="43">
        <f t="shared" si="3"/>
        <v>0</v>
      </c>
    </row>
    <row r="116" spans="2:19" s="4" customFormat="1" ht="15.75" x14ac:dyDescent="0.25">
      <c r="B116" s="32" t="s">
        <v>672</v>
      </c>
      <c r="C116" s="53"/>
      <c r="D116" s="59" t="s">
        <v>3</v>
      </c>
      <c r="E116" s="53" t="s">
        <v>213</v>
      </c>
      <c r="F116" s="54" t="s">
        <v>224</v>
      </c>
      <c r="G116" s="54" t="s">
        <v>225</v>
      </c>
      <c r="H116" s="53" t="s">
        <v>12</v>
      </c>
      <c r="I116" s="34" t="s">
        <v>424</v>
      </c>
      <c r="J116" s="53">
        <v>20032</v>
      </c>
      <c r="K116" s="53">
        <v>8</v>
      </c>
      <c r="L116" s="55"/>
      <c r="M116" s="53" t="s">
        <v>6</v>
      </c>
      <c r="N116" s="53">
        <v>1</v>
      </c>
      <c r="O116" s="53" t="s">
        <v>17</v>
      </c>
      <c r="P116" s="53">
        <v>2</v>
      </c>
      <c r="Q116" s="34">
        <f t="shared" si="2"/>
        <v>104</v>
      </c>
      <c r="R116" s="42"/>
      <c r="S116" s="43">
        <f t="shared" si="3"/>
        <v>0</v>
      </c>
    </row>
    <row r="117" spans="2:19" s="4" customFormat="1" ht="15.75" x14ac:dyDescent="0.25">
      <c r="B117" s="32" t="s">
        <v>673</v>
      </c>
      <c r="C117" s="53"/>
      <c r="D117" s="59" t="s">
        <v>3</v>
      </c>
      <c r="E117" s="53" t="s">
        <v>4</v>
      </c>
      <c r="F117" s="54" t="s">
        <v>78</v>
      </c>
      <c r="G117" s="54" t="s">
        <v>79</v>
      </c>
      <c r="H117" s="53" t="s">
        <v>12</v>
      </c>
      <c r="I117" s="34" t="s">
        <v>424</v>
      </c>
      <c r="J117" s="53">
        <v>20032</v>
      </c>
      <c r="K117" s="53">
        <v>8</v>
      </c>
      <c r="L117" s="55"/>
      <c r="M117" s="53" t="s">
        <v>6</v>
      </c>
      <c r="N117" s="53">
        <v>1</v>
      </c>
      <c r="O117" s="53" t="s">
        <v>17</v>
      </c>
      <c r="P117" s="53">
        <v>2</v>
      </c>
      <c r="Q117" s="34">
        <f t="shared" si="2"/>
        <v>104</v>
      </c>
      <c r="R117" s="42"/>
      <c r="S117" s="43">
        <f t="shared" si="3"/>
        <v>0</v>
      </c>
    </row>
    <row r="118" spans="2:19" s="4" customFormat="1" ht="15.75" x14ac:dyDescent="0.25">
      <c r="B118" s="32" t="s">
        <v>674</v>
      </c>
      <c r="C118" s="53"/>
      <c r="D118" s="59" t="s">
        <v>3</v>
      </c>
      <c r="E118" s="53" t="s">
        <v>76</v>
      </c>
      <c r="F118" s="54" t="s">
        <v>244</v>
      </c>
      <c r="G118" s="54" t="s">
        <v>245</v>
      </c>
      <c r="H118" s="53" t="s">
        <v>21</v>
      </c>
      <c r="I118" s="34" t="s">
        <v>424</v>
      </c>
      <c r="J118" s="53">
        <v>20032</v>
      </c>
      <c r="K118" s="53">
        <v>8</v>
      </c>
      <c r="L118" s="55"/>
      <c r="M118" s="53" t="s">
        <v>6</v>
      </c>
      <c r="N118" s="53">
        <v>1</v>
      </c>
      <c r="O118" s="53" t="s">
        <v>17</v>
      </c>
      <c r="P118" s="53">
        <v>2</v>
      </c>
      <c r="Q118" s="34">
        <f t="shared" si="2"/>
        <v>104</v>
      </c>
      <c r="R118" s="42"/>
      <c r="S118" s="43">
        <f t="shared" si="3"/>
        <v>0</v>
      </c>
    </row>
    <row r="119" spans="2:19" s="4" customFormat="1" ht="15.75" x14ac:dyDescent="0.25">
      <c r="B119" s="32" t="s">
        <v>675</v>
      </c>
      <c r="C119" s="53"/>
      <c r="D119" s="59" t="s">
        <v>3</v>
      </c>
      <c r="E119" s="53" t="s">
        <v>4</v>
      </c>
      <c r="F119" s="54" t="s">
        <v>19</v>
      </c>
      <c r="G119" s="54" t="s">
        <v>20</v>
      </c>
      <c r="H119" s="53" t="s">
        <v>21</v>
      </c>
      <c r="I119" s="34" t="s">
        <v>424</v>
      </c>
      <c r="J119" s="53">
        <v>20032</v>
      </c>
      <c r="K119" s="53">
        <v>8</v>
      </c>
      <c r="L119" s="55"/>
      <c r="M119" s="53" t="s">
        <v>6</v>
      </c>
      <c r="N119" s="53">
        <v>1</v>
      </c>
      <c r="O119" s="53" t="s">
        <v>17</v>
      </c>
      <c r="P119" s="53">
        <v>2</v>
      </c>
      <c r="Q119" s="34">
        <f t="shared" si="2"/>
        <v>104</v>
      </c>
      <c r="R119" s="42"/>
      <c r="S119" s="43">
        <f t="shared" si="3"/>
        <v>0</v>
      </c>
    </row>
    <row r="120" spans="2:19" s="4" customFormat="1" ht="15.75" x14ac:dyDescent="0.25">
      <c r="B120" s="32" t="s">
        <v>676</v>
      </c>
      <c r="C120" s="53"/>
      <c r="D120" s="59" t="s">
        <v>3</v>
      </c>
      <c r="E120" s="53" t="s">
        <v>4</v>
      </c>
      <c r="F120" s="54" t="s">
        <v>252</v>
      </c>
      <c r="G120" s="54" t="s">
        <v>253</v>
      </c>
      <c r="H120" s="53" t="s">
        <v>12</v>
      </c>
      <c r="I120" s="34" t="s">
        <v>424</v>
      </c>
      <c r="J120" s="53">
        <v>20020</v>
      </c>
      <c r="K120" s="53">
        <v>8</v>
      </c>
      <c r="L120" s="55"/>
      <c r="M120" s="53" t="s">
        <v>6</v>
      </c>
      <c r="N120" s="53">
        <v>1</v>
      </c>
      <c r="O120" s="53" t="s">
        <v>17</v>
      </c>
      <c r="P120" s="53">
        <v>2</v>
      </c>
      <c r="Q120" s="34">
        <f t="shared" si="2"/>
        <v>104</v>
      </c>
      <c r="R120" s="42"/>
      <c r="S120" s="43">
        <f t="shared" si="3"/>
        <v>0</v>
      </c>
    </row>
    <row r="121" spans="2:19" s="4" customFormat="1" ht="15.75" x14ac:dyDescent="0.25">
      <c r="B121" s="32" t="s">
        <v>677</v>
      </c>
      <c r="C121" s="53"/>
      <c r="D121" s="59" t="s">
        <v>3</v>
      </c>
      <c r="E121" s="53" t="s">
        <v>112</v>
      </c>
      <c r="F121" s="54" t="s">
        <v>260</v>
      </c>
      <c r="G121" s="54" t="s">
        <v>261</v>
      </c>
      <c r="H121" s="53" t="s">
        <v>12</v>
      </c>
      <c r="I121" s="34" t="s">
        <v>424</v>
      </c>
      <c r="J121" s="53">
        <v>20020</v>
      </c>
      <c r="K121" s="53">
        <v>8</v>
      </c>
      <c r="L121" s="55"/>
      <c r="M121" s="53" t="s">
        <v>6</v>
      </c>
      <c r="N121" s="53">
        <v>1</v>
      </c>
      <c r="O121" s="53" t="s">
        <v>17</v>
      </c>
      <c r="P121" s="53">
        <v>2</v>
      </c>
      <c r="Q121" s="34">
        <f t="shared" si="2"/>
        <v>104</v>
      </c>
      <c r="R121" s="42"/>
      <c r="S121" s="43">
        <f t="shared" si="3"/>
        <v>0</v>
      </c>
    </row>
    <row r="122" spans="2:19" s="4" customFormat="1" ht="15.75" x14ac:dyDescent="0.25">
      <c r="B122" s="32" t="s">
        <v>678</v>
      </c>
      <c r="C122" s="53"/>
      <c r="D122" s="59" t="s">
        <v>3</v>
      </c>
      <c r="E122" s="53" t="s">
        <v>213</v>
      </c>
      <c r="F122" s="54" t="s">
        <v>281</v>
      </c>
      <c r="G122" s="54" t="s">
        <v>282</v>
      </c>
      <c r="H122" s="53" t="s">
        <v>21</v>
      </c>
      <c r="I122" s="34" t="s">
        <v>424</v>
      </c>
      <c r="J122" s="53">
        <v>20032</v>
      </c>
      <c r="K122" s="53">
        <v>8</v>
      </c>
      <c r="L122" s="55"/>
      <c r="M122" s="53" t="s">
        <v>6</v>
      </c>
      <c r="N122" s="53">
        <v>1</v>
      </c>
      <c r="O122" s="53" t="s">
        <v>17</v>
      </c>
      <c r="P122" s="53">
        <v>2</v>
      </c>
      <c r="Q122" s="34">
        <f t="shared" si="2"/>
        <v>104</v>
      </c>
      <c r="R122" s="42"/>
      <c r="S122" s="43">
        <f t="shared" si="3"/>
        <v>0</v>
      </c>
    </row>
    <row r="123" spans="2:19" s="4" customFormat="1" ht="15.75" x14ac:dyDescent="0.25">
      <c r="B123" s="32" t="s">
        <v>679</v>
      </c>
      <c r="C123" s="53"/>
      <c r="D123" s="59" t="s">
        <v>3</v>
      </c>
      <c r="E123" s="53" t="s">
        <v>112</v>
      </c>
      <c r="F123" s="54" t="s">
        <v>300</v>
      </c>
      <c r="G123" s="54" t="s">
        <v>301</v>
      </c>
      <c r="H123" s="53" t="s">
        <v>12</v>
      </c>
      <c r="I123" s="34" t="s">
        <v>424</v>
      </c>
      <c r="J123" s="53">
        <v>20032</v>
      </c>
      <c r="K123" s="53">
        <v>8</v>
      </c>
      <c r="L123" s="55"/>
      <c r="M123" s="53" t="s">
        <v>6</v>
      </c>
      <c r="N123" s="53">
        <v>1</v>
      </c>
      <c r="O123" s="53" t="s">
        <v>7</v>
      </c>
      <c r="P123" s="53">
        <v>2</v>
      </c>
      <c r="Q123" s="34">
        <f t="shared" si="2"/>
        <v>104</v>
      </c>
      <c r="R123" s="42"/>
      <c r="S123" s="43">
        <f t="shared" si="3"/>
        <v>0</v>
      </c>
    </row>
    <row r="124" spans="2:19" s="4" customFormat="1" ht="15.75" x14ac:dyDescent="0.25">
      <c r="B124" s="32" t="s">
        <v>680</v>
      </c>
      <c r="C124" s="53"/>
      <c r="D124" s="59" t="s">
        <v>3</v>
      </c>
      <c r="E124" s="53" t="s">
        <v>3</v>
      </c>
      <c r="F124" s="54" t="s">
        <v>303</v>
      </c>
      <c r="G124" s="54" t="s">
        <v>304</v>
      </c>
      <c r="H124" s="53" t="s">
        <v>12</v>
      </c>
      <c r="I124" s="34" t="s">
        <v>424</v>
      </c>
      <c r="J124" s="53">
        <v>20020</v>
      </c>
      <c r="K124" s="53">
        <v>8</v>
      </c>
      <c r="L124" s="55"/>
      <c r="M124" s="53" t="s">
        <v>6</v>
      </c>
      <c r="N124" s="53">
        <v>1</v>
      </c>
      <c r="O124" s="53" t="s">
        <v>7</v>
      </c>
      <c r="P124" s="53">
        <v>2</v>
      </c>
      <c r="Q124" s="34">
        <f t="shared" si="2"/>
        <v>104</v>
      </c>
      <c r="R124" s="42"/>
      <c r="S124" s="43">
        <f t="shared" si="3"/>
        <v>0</v>
      </c>
    </row>
    <row r="125" spans="2:19" s="4" customFormat="1" ht="30" x14ac:dyDescent="0.25">
      <c r="B125" s="32" t="s">
        <v>681</v>
      </c>
      <c r="C125" s="53"/>
      <c r="D125" s="59" t="s">
        <v>3</v>
      </c>
      <c r="E125" s="53" t="s">
        <v>112</v>
      </c>
      <c r="F125" s="54" t="s">
        <v>313</v>
      </c>
      <c r="G125" s="54" t="s">
        <v>314</v>
      </c>
      <c r="H125" s="53" t="s">
        <v>12</v>
      </c>
      <c r="I125" s="34" t="s">
        <v>424</v>
      </c>
      <c r="J125" s="53">
        <v>20020</v>
      </c>
      <c r="K125" s="53">
        <v>8</v>
      </c>
      <c r="L125" s="55"/>
      <c r="M125" s="53" t="s">
        <v>6</v>
      </c>
      <c r="N125" s="53">
        <v>1</v>
      </c>
      <c r="O125" s="53" t="s">
        <v>7</v>
      </c>
      <c r="P125" s="53">
        <v>2</v>
      </c>
      <c r="Q125" s="34">
        <f t="shared" si="2"/>
        <v>104</v>
      </c>
      <c r="R125" s="42"/>
      <c r="S125" s="43">
        <f t="shared" si="3"/>
        <v>0</v>
      </c>
    </row>
    <row r="126" spans="2:19" s="4" customFormat="1" ht="15.75" x14ac:dyDescent="0.25">
      <c r="B126" s="32" t="s">
        <v>682</v>
      </c>
      <c r="C126" s="53"/>
      <c r="D126" s="59" t="s">
        <v>3</v>
      </c>
      <c r="E126" s="53" t="s">
        <v>112</v>
      </c>
      <c r="F126" s="54" t="s">
        <v>315</v>
      </c>
      <c r="G126" s="54" t="s">
        <v>316</v>
      </c>
      <c r="H126" s="53" t="s">
        <v>21</v>
      </c>
      <c r="I126" s="34" t="s">
        <v>424</v>
      </c>
      <c r="J126" s="53">
        <v>20032</v>
      </c>
      <c r="K126" s="53">
        <v>8</v>
      </c>
      <c r="L126" s="55"/>
      <c r="M126" s="53" t="s">
        <v>6</v>
      </c>
      <c r="N126" s="53">
        <v>1</v>
      </c>
      <c r="O126" s="53" t="s">
        <v>7</v>
      </c>
      <c r="P126" s="53">
        <v>2</v>
      </c>
      <c r="Q126" s="34">
        <f t="shared" si="2"/>
        <v>104</v>
      </c>
      <c r="R126" s="42"/>
      <c r="S126" s="43">
        <f t="shared" si="3"/>
        <v>0</v>
      </c>
    </row>
    <row r="127" spans="2:19" s="4" customFormat="1" ht="30" x14ac:dyDescent="0.25">
      <c r="B127" s="32" t="s">
        <v>683</v>
      </c>
      <c r="C127" s="53"/>
      <c r="D127" s="59" t="s">
        <v>3</v>
      </c>
      <c r="E127" s="53" t="s">
        <v>112</v>
      </c>
      <c r="F127" s="54" t="s">
        <v>324</v>
      </c>
      <c r="G127" s="54" t="s">
        <v>325</v>
      </c>
      <c r="H127" s="53" t="s">
        <v>12</v>
      </c>
      <c r="I127" s="34" t="s">
        <v>424</v>
      </c>
      <c r="J127" s="53">
        <v>20032</v>
      </c>
      <c r="K127" s="53">
        <v>8</v>
      </c>
      <c r="L127" s="55"/>
      <c r="M127" s="53" t="s">
        <v>6</v>
      </c>
      <c r="N127" s="53">
        <v>1</v>
      </c>
      <c r="O127" s="53" t="s">
        <v>17</v>
      </c>
      <c r="P127" s="53">
        <v>2</v>
      </c>
      <c r="Q127" s="34">
        <f t="shared" si="2"/>
        <v>104</v>
      </c>
      <c r="R127" s="42"/>
      <c r="S127" s="43">
        <f t="shared" si="3"/>
        <v>0</v>
      </c>
    </row>
    <row r="128" spans="2:19" s="4" customFormat="1" ht="15.75" x14ac:dyDescent="0.25">
      <c r="B128" s="32" t="s">
        <v>684</v>
      </c>
      <c r="C128" s="53"/>
      <c r="D128" s="59" t="s">
        <v>3</v>
      </c>
      <c r="E128" s="53" t="s">
        <v>3</v>
      </c>
      <c r="F128" s="54" t="s">
        <v>326</v>
      </c>
      <c r="G128" s="54" t="s">
        <v>327</v>
      </c>
      <c r="H128" s="53" t="s">
        <v>12</v>
      </c>
      <c r="I128" s="34" t="s">
        <v>424</v>
      </c>
      <c r="J128" s="53">
        <v>20032</v>
      </c>
      <c r="K128" s="53">
        <v>8</v>
      </c>
      <c r="L128" s="55"/>
      <c r="M128" s="53" t="s">
        <v>6</v>
      </c>
      <c r="N128" s="53">
        <v>1</v>
      </c>
      <c r="O128" s="53" t="s">
        <v>7</v>
      </c>
      <c r="P128" s="53">
        <v>2</v>
      </c>
      <c r="Q128" s="34">
        <f t="shared" si="2"/>
        <v>104</v>
      </c>
      <c r="R128" s="42"/>
      <c r="S128" s="43">
        <f t="shared" si="3"/>
        <v>0</v>
      </c>
    </row>
    <row r="129" spans="2:19" s="4" customFormat="1" ht="15.75" x14ac:dyDescent="0.25">
      <c r="B129" s="32" t="s">
        <v>685</v>
      </c>
      <c r="C129" s="53"/>
      <c r="D129" s="59" t="s">
        <v>3</v>
      </c>
      <c r="E129" s="53" t="s">
        <v>112</v>
      </c>
      <c r="F129" s="54" t="s">
        <v>340</v>
      </c>
      <c r="G129" s="54" t="s">
        <v>341</v>
      </c>
      <c r="H129" s="53" t="s">
        <v>12</v>
      </c>
      <c r="I129" s="34" t="s">
        <v>424</v>
      </c>
      <c r="J129" s="53">
        <v>20020</v>
      </c>
      <c r="K129" s="53">
        <v>8</v>
      </c>
      <c r="L129" s="55"/>
      <c r="M129" s="53" t="s">
        <v>6</v>
      </c>
      <c r="N129" s="53">
        <v>1</v>
      </c>
      <c r="O129" s="53" t="s">
        <v>7</v>
      </c>
      <c r="P129" s="53">
        <v>2</v>
      </c>
      <c r="Q129" s="34">
        <f t="shared" si="2"/>
        <v>104</v>
      </c>
      <c r="R129" s="42"/>
      <c r="S129" s="43">
        <f t="shared" si="3"/>
        <v>0</v>
      </c>
    </row>
    <row r="130" spans="2:19" s="4" customFormat="1" ht="15.75" x14ac:dyDescent="0.25">
      <c r="B130" s="32" t="s">
        <v>686</v>
      </c>
      <c r="C130" s="53"/>
      <c r="D130" s="59" t="s">
        <v>3</v>
      </c>
      <c r="E130" s="53" t="s">
        <v>112</v>
      </c>
      <c r="F130" s="54" t="s">
        <v>352</v>
      </c>
      <c r="G130" s="54" t="s">
        <v>353</v>
      </c>
      <c r="H130" s="53" t="s">
        <v>21</v>
      </c>
      <c r="I130" s="34" t="s">
        <v>424</v>
      </c>
      <c r="J130" s="53">
        <v>20032</v>
      </c>
      <c r="K130" s="53">
        <v>8</v>
      </c>
      <c r="L130" s="55"/>
      <c r="M130" s="53" t="s">
        <v>6</v>
      </c>
      <c r="N130" s="53">
        <v>1</v>
      </c>
      <c r="O130" s="53" t="s">
        <v>17</v>
      </c>
      <c r="P130" s="53">
        <v>2</v>
      </c>
      <c r="Q130" s="34">
        <f t="shared" si="2"/>
        <v>104</v>
      </c>
      <c r="R130" s="42"/>
      <c r="S130" s="43">
        <f t="shared" si="3"/>
        <v>0</v>
      </c>
    </row>
    <row r="131" spans="2:19" s="4" customFormat="1" ht="15.75" x14ac:dyDescent="0.25">
      <c r="B131" s="32" t="s">
        <v>687</v>
      </c>
      <c r="C131" s="53"/>
      <c r="D131" s="59" t="s">
        <v>3</v>
      </c>
      <c r="E131" s="53" t="s">
        <v>112</v>
      </c>
      <c r="F131" s="54" t="s">
        <v>364</v>
      </c>
      <c r="G131" s="54" t="s">
        <v>365</v>
      </c>
      <c r="H131" s="53" t="s">
        <v>12</v>
      </c>
      <c r="I131" s="34" t="s">
        <v>424</v>
      </c>
      <c r="J131" s="53">
        <v>20020</v>
      </c>
      <c r="K131" s="53">
        <v>8</v>
      </c>
      <c r="L131" s="55"/>
      <c r="M131" s="53" t="s">
        <v>6</v>
      </c>
      <c r="N131" s="53">
        <v>1</v>
      </c>
      <c r="O131" s="53" t="s">
        <v>17</v>
      </c>
      <c r="P131" s="53">
        <v>2</v>
      </c>
      <c r="Q131" s="34">
        <f t="shared" si="2"/>
        <v>104</v>
      </c>
      <c r="R131" s="42"/>
      <c r="S131" s="43">
        <f t="shared" si="3"/>
        <v>0</v>
      </c>
    </row>
    <row r="132" spans="2:19" s="4" customFormat="1" ht="15.75" x14ac:dyDescent="0.25">
      <c r="B132" s="32" t="s">
        <v>688</v>
      </c>
      <c r="C132" s="53"/>
      <c r="D132" s="59" t="s">
        <v>3</v>
      </c>
      <c r="E132" s="53" t="s">
        <v>112</v>
      </c>
      <c r="F132" s="54" t="s">
        <v>370</v>
      </c>
      <c r="G132" s="54" t="s">
        <v>371</v>
      </c>
      <c r="H132" s="53" t="s">
        <v>12</v>
      </c>
      <c r="I132" s="34" t="s">
        <v>424</v>
      </c>
      <c r="J132" s="53">
        <v>20032</v>
      </c>
      <c r="K132" s="53">
        <v>8</v>
      </c>
      <c r="L132" s="55"/>
      <c r="M132" s="53" t="s">
        <v>6</v>
      </c>
      <c r="N132" s="53">
        <v>1</v>
      </c>
      <c r="O132" s="53" t="s">
        <v>17</v>
      </c>
      <c r="P132" s="53">
        <v>2</v>
      </c>
      <c r="Q132" s="34">
        <f t="shared" si="2"/>
        <v>104</v>
      </c>
      <c r="R132" s="42"/>
      <c r="S132" s="43">
        <f t="shared" si="3"/>
        <v>0</v>
      </c>
    </row>
    <row r="133" spans="2:19" s="4" customFormat="1" ht="15.75" x14ac:dyDescent="0.25">
      <c r="B133" s="32" t="s">
        <v>689</v>
      </c>
      <c r="C133" s="53"/>
      <c r="D133" s="59" t="s">
        <v>3</v>
      </c>
      <c r="E133" s="53" t="s">
        <v>4</v>
      </c>
      <c r="F133" s="54" t="s">
        <v>376</v>
      </c>
      <c r="G133" s="54" t="s">
        <v>377</v>
      </c>
      <c r="H133" s="53" t="s">
        <v>12</v>
      </c>
      <c r="I133" s="34" t="s">
        <v>424</v>
      </c>
      <c r="J133" s="53">
        <v>20032</v>
      </c>
      <c r="K133" s="53">
        <v>8</v>
      </c>
      <c r="L133" s="55"/>
      <c r="M133" s="53" t="s">
        <v>6</v>
      </c>
      <c r="N133" s="53">
        <v>1</v>
      </c>
      <c r="O133" s="53" t="s">
        <v>17</v>
      </c>
      <c r="P133" s="53">
        <v>2</v>
      </c>
      <c r="Q133" s="34">
        <f t="shared" si="2"/>
        <v>104</v>
      </c>
      <c r="R133" s="42"/>
      <c r="S133" s="43">
        <f t="shared" si="3"/>
        <v>0</v>
      </c>
    </row>
    <row r="134" spans="2:19" s="4" customFormat="1" ht="15.75" x14ac:dyDescent="0.25">
      <c r="B134" s="32" t="s">
        <v>690</v>
      </c>
      <c r="C134" s="53"/>
      <c r="D134" s="59" t="s">
        <v>3</v>
      </c>
      <c r="E134" s="53" t="s">
        <v>112</v>
      </c>
      <c r="F134" s="54" t="s">
        <v>378</v>
      </c>
      <c r="G134" s="54" t="s">
        <v>379</v>
      </c>
      <c r="H134" s="53" t="s">
        <v>12</v>
      </c>
      <c r="I134" s="34" t="s">
        <v>424</v>
      </c>
      <c r="J134" s="53">
        <v>20020</v>
      </c>
      <c r="K134" s="53">
        <v>8</v>
      </c>
      <c r="L134" s="55"/>
      <c r="M134" s="53" t="s">
        <v>6</v>
      </c>
      <c r="N134" s="53">
        <v>1</v>
      </c>
      <c r="O134" s="53" t="s">
        <v>17</v>
      </c>
      <c r="P134" s="53">
        <v>2</v>
      </c>
      <c r="Q134" s="34">
        <f t="shared" si="2"/>
        <v>104</v>
      </c>
      <c r="R134" s="42"/>
      <c r="S134" s="43">
        <f t="shared" si="3"/>
        <v>0</v>
      </c>
    </row>
    <row r="135" spans="2:19" s="4" customFormat="1" ht="15.75" x14ac:dyDescent="0.25">
      <c r="B135" s="32" t="s">
        <v>691</v>
      </c>
      <c r="C135" s="53"/>
      <c r="D135" s="59" t="s">
        <v>3</v>
      </c>
      <c r="E135" s="53" t="s">
        <v>14</v>
      </c>
      <c r="F135" s="54" t="s">
        <v>400</v>
      </c>
      <c r="G135" s="54" t="s">
        <v>401</v>
      </c>
      <c r="H135" s="53" t="s">
        <v>12</v>
      </c>
      <c r="I135" s="34" t="s">
        <v>424</v>
      </c>
      <c r="J135" s="53">
        <v>20020</v>
      </c>
      <c r="K135" s="53">
        <v>8</v>
      </c>
      <c r="L135" s="55"/>
      <c r="M135" s="53" t="s">
        <v>6</v>
      </c>
      <c r="N135" s="53">
        <v>1</v>
      </c>
      <c r="O135" s="53" t="s">
        <v>17</v>
      </c>
      <c r="P135" s="53">
        <v>2</v>
      </c>
      <c r="Q135" s="34">
        <f t="shared" si="2"/>
        <v>104</v>
      </c>
      <c r="R135" s="42"/>
      <c r="S135" s="43">
        <f t="shared" si="3"/>
        <v>0</v>
      </c>
    </row>
    <row r="136" spans="2:19" s="4" customFormat="1" ht="15.75" x14ac:dyDescent="0.25">
      <c r="B136" s="32" t="s">
        <v>692</v>
      </c>
      <c r="C136" s="53"/>
      <c r="D136" s="59" t="s">
        <v>3</v>
      </c>
      <c r="E136" s="53" t="s">
        <v>112</v>
      </c>
      <c r="F136" s="54" t="s">
        <v>289</v>
      </c>
      <c r="G136" s="54" t="s">
        <v>290</v>
      </c>
      <c r="H136" s="53" t="s">
        <v>12</v>
      </c>
      <c r="I136" s="34" t="s">
        <v>424</v>
      </c>
      <c r="J136" s="53">
        <v>20020</v>
      </c>
      <c r="K136" s="53">
        <v>8</v>
      </c>
      <c r="L136" s="55"/>
      <c r="M136" s="53" t="s">
        <v>89</v>
      </c>
      <c r="N136" s="53">
        <v>1</v>
      </c>
      <c r="O136" s="53" t="s">
        <v>17</v>
      </c>
      <c r="P136" s="53">
        <v>2</v>
      </c>
      <c r="Q136" s="34">
        <f t="shared" si="2"/>
        <v>104</v>
      </c>
      <c r="R136" s="42"/>
      <c r="S136" s="43">
        <f t="shared" si="3"/>
        <v>0</v>
      </c>
    </row>
    <row r="137" spans="2:19" s="4" customFormat="1" ht="15.75" x14ac:dyDescent="0.25">
      <c r="B137" s="32" t="s">
        <v>693</v>
      </c>
      <c r="C137" s="53"/>
      <c r="D137" s="59" t="s">
        <v>3</v>
      </c>
      <c r="E137" s="53" t="s">
        <v>112</v>
      </c>
      <c r="F137" s="54" t="s">
        <v>386</v>
      </c>
      <c r="G137" s="54" t="s">
        <v>387</v>
      </c>
      <c r="H137" s="53" t="s">
        <v>12</v>
      </c>
      <c r="I137" s="34" t="s">
        <v>424</v>
      </c>
      <c r="J137" s="53">
        <v>20032</v>
      </c>
      <c r="K137" s="53">
        <v>8</v>
      </c>
      <c r="L137" s="55"/>
      <c r="M137" s="53" t="s">
        <v>6</v>
      </c>
      <c r="N137" s="53">
        <v>1</v>
      </c>
      <c r="O137" s="53" t="s">
        <v>17</v>
      </c>
      <c r="P137" s="53">
        <v>2</v>
      </c>
      <c r="Q137" s="34">
        <f t="shared" si="2"/>
        <v>104</v>
      </c>
      <c r="R137" s="42"/>
      <c r="S137" s="43">
        <f t="shared" si="3"/>
        <v>0</v>
      </c>
    </row>
    <row r="138" spans="2:19" s="4" customFormat="1" ht="15.75" x14ac:dyDescent="0.25">
      <c r="B138" s="32" t="s">
        <v>694</v>
      </c>
      <c r="C138" s="53"/>
      <c r="D138" s="59" t="s">
        <v>3</v>
      </c>
      <c r="E138" s="53" t="s">
        <v>112</v>
      </c>
      <c r="F138" s="54" t="s">
        <v>274</v>
      </c>
      <c r="G138" s="54" t="s">
        <v>275</v>
      </c>
      <c r="H138" s="53" t="s">
        <v>12</v>
      </c>
      <c r="I138" s="34" t="s">
        <v>424</v>
      </c>
      <c r="J138" s="53">
        <v>20032</v>
      </c>
      <c r="K138" s="53">
        <v>8</v>
      </c>
      <c r="L138" s="55"/>
      <c r="M138" s="53" t="s">
        <v>6</v>
      </c>
      <c r="N138" s="53">
        <v>1</v>
      </c>
      <c r="O138" s="53" t="s">
        <v>7</v>
      </c>
      <c r="P138" s="53">
        <v>2</v>
      </c>
      <c r="Q138" s="34">
        <f t="shared" ref="Q138:Q145" si="4">SUM(N138*P138)*52</f>
        <v>104</v>
      </c>
      <c r="R138" s="42"/>
      <c r="S138" s="43">
        <f t="shared" ref="S138:S145" si="5">SUM(R138*Q138)</f>
        <v>0</v>
      </c>
    </row>
    <row r="139" spans="2:19" s="4" customFormat="1" ht="15.75" x14ac:dyDescent="0.25">
      <c r="B139" s="32" t="s">
        <v>695</v>
      </c>
      <c r="C139" s="53"/>
      <c r="D139" s="59" t="s">
        <v>3</v>
      </c>
      <c r="E139" s="53" t="s">
        <v>112</v>
      </c>
      <c r="F139" s="54" t="s">
        <v>276</v>
      </c>
      <c r="G139" s="54" t="s">
        <v>277</v>
      </c>
      <c r="H139" s="53" t="s">
        <v>12</v>
      </c>
      <c r="I139" s="34" t="s">
        <v>424</v>
      </c>
      <c r="J139" s="53">
        <v>20032</v>
      </c>
      <c r="K139" s="53">
        <v>8</v>
      </c>
      <c r="L139" s="55"/>
      <c r="M139" s="53" t="s">
        <v>6</v>
      </c>
      <c r="N139" s="53">
        <v>1</v>
      </c>
      <c r="O139" s="53" t="s">
        <v>7</v>
      </c>
      <c r="P139" s="53">
        <v>2</v>
      </c>
      <c r="Q139" s="34">
        <f t="shared" si="4"/>
        <v>104</v>
      </c>
      <c r="R139" s="42"/>
      <c r="S139" s="43">
        <f t="shared" si="5"/>
        <v>0</v>
      </c>
    </row>
    <row r="140" spans="2:19" s="4" customFormat="1" ht="15.75" x14ac:dyDescent="0.25">
      <c r="B140" s="32" t="s">
        <v>696</v>
      </c>
      <c r="C140" s="53"/>
      <c r="D140" s="59" t="s">
        <v>3</v>
      </c>
      <c r="E140" s="53" t="s">
        <v>112</v>
      </c>
      <c r="F140" s="54" t="s">
        <v>289</v>
      </c>
      <c r="G140" s="54" t="s">
        <v>290</v>
      </c>
      <c r="H140" s="53" t="s">
        <v>12</v>
      </c>
      <c r="I140" s="34" t="s">
        <v>424</v>
      </c>
      <c r="J140" s="53">
        <v>20020</v>
      </c>
      <c r="K140" s="53">
        <v>8</v>
      </c>
      <c r="L140" s="55"/>
      <c r="M140" s="53" t="s">
        <v>89</v>
      </c>
      <c r="N140" s="53">
        <v>1</v>
      </c>
      <c r="O140" s="53" t="s">
        <v>17</v>
      </c>
      <c r="P140" s="53">
        <v>2</v>
      </c>
      <c r="Q140" s="34">
        <f t="shared" si="4"/>
        <v>104</v>
      </c>
      <c r="R140" s="42"/>
      <c r="S140" s="43">
        <f t="shared" si="5"/>
        <v>0</v>
      </c>
    </row>
    <row r="141" spans="2:19" s="4" customFormat="1" ht="15.75" x14ac:dyDescent="0.25">
      <c r="B141" s="32" t="s">
        <v>697</v>
      </c>
      <c r="C141" s="53"/>
      <c r="D141" s="59" t="s">
        <v>3</v>
      </c>
      <c r="E141" s="53" t="s">
        <v>112</v>
      </c>
      <c r="F141" s="54" t="s">
        <v>296</v>
      </c>
      <c r="G141" s="54" t="s">
        <v>297</v>
      </c>
      <c r="H141" s="53" t="s">
        <v>12</v>
      </c>
      <c r="I141" s="34" t="s">
        <v>424</v>
      </c>
      <c r="J141" s="53">
        <v>20020</v>
      </c>
      <c r="K141" s="53">
        <v>8</v>
      </c>
      <c r="L141" s="55"/>
      <c r="M141" s="53" t="s">
        <v>6</v>
      </c>
      <c r="N141" s="53">
        <v>1</v>
      </c>
      <c r="O141" s="53" t="s">
        <v>17</v>
      </c>
      <c r="P141" s="53">
        <v>2</v>
      </c>
      <c r="Q141" s="34">
        <f t="shared" si="4"/>
        <v>104</v>
      </c>
      <c r="R141" s="42"/>
      <c r="S141" s="43">
        <f t="shared" si="5"/>
        <v>0</v>
      </c>
    </row>
    <row r="142" spans="2:19" s="4" customFormat="1" ht="15.75" x14ac:dyDescent="0.25">
      <c r="B142" s="32" t="s">
        <v>698</v>
      </c>
      <c r="C142" s="53"/>
      <c r="D142" s="59" t="s">
        <v>3</v>
      </c>
      <c r="E142" s="53" t="s">
        <v>112</v>
      </c>
      <c r="F142" s="54" t="s">
        <v>305</v>
      </c>
      <c r="G142" s="54" t="s">
        <v>304</v>
      </c>
      <c r="H142" s="53" t="s">
        <v>12</v>
      </c>
      <c r="I142" s="34" t="s">
        <v>424</v>
      </c>
      <c r="J142" s="53">
        <v>20020</v>
      </c>
      <c r="K142" s="53">
        <v>8</v>
      </c>
      <c r="L142" s="55"/>
      <c r="M142" s="53" t="s">
        <v>89</v>
      </c>
      <c r="N142" s="53">
        <v>1</v>
      </c>
      <c r="O142" s="53" t="s">
        <v>7</v>
      </c>
      <c r="P142" s="53">
        <v>2</v>
      </c>
      <c r="Q142" s="34">
        <f t="shared" si="4"/>
        <v>104</v>
      </c>
      <c r="R142" s="42"/>
      <c r="S142" s="43">
        <f t="shared" si="5"/>
        <v>0</v>
      </c>
    </row>
    <row r="143" spans="2:19" s="4" customFormat="1" ht="30" x14ac:dyDescent="0.25">
      <c r="B143" s="32" t="s">
        <v>699</v>
      </c>
      <c r="C143" s="53"/>
      <c r="D143" s="59" t="s">
        <v>3</v>
      </c>
      <c r="E143" s="53" t="s">
        <v>173</v>
      </c>
      <c r="F143" s="54" t="s">
        <v>174</v>
      </c>
      <c r="G143" s="54" t="s">
        <v>175</v>
      </c>
      <c r="H143" s="53" t="s">
        <v>163</v>
      </c>
      <c r="I143" s="34" t="s">
        <v>422</v>
      </c>
      <c r="J143" s="53">
        <v>20724</v>
      </c>
      <c r="K143" s="58" t="s">
        <v>163</v>
      </c>
      <c r="L143" s="55"/>
      <c r="M143" s="53" t="s">
        <v>6</v>
      </c>
      <c r="N143" s="53">
        <v>2</v>
      </c>
      <c r="O143" s="53" t="s">
        <v>17</v>
      </c>
      <c r="P143" s="53">
        <v>2</v>
      </c>
      <c r="Q143" s="34">
        <f t="shared" si="4"/>
        <v>208</v>
      </c>
      <c r="R143" s="42"/>
      <c r="S143" s="43">
        <f t="shared" si="5"/>
        <v>0</v>
      </c>
    </row>
    <row r="144" spans="2:19" s="4" customFormat="1" ht="30" x14ac:dyDescent="0.25">
      <c r="B144" s="32" t="s">
        <v>700</v>
      </c>
      <c r="C144" s="53"/>
      <c r="D144" s="59" t="s">
        <v>3</v>
      </c>
      <c r="E144" s="53" t="s">
        <v>229</v>
      </c>
      <c r="F144" s="54" t="s">
        <v>348</v>
      </c>
      <c r="G144" s="54" t="s">
        <v>349</v>
      </c>
      <c r="H144" s="53" t="s">
        <v>163</v>
      </c>
      <c r="I144" s="34" t="s">
        <v>422</v>
      </c>
      <c r="J144" s="53">
        <v>20724</v>
      </c>
      <c r="K144" s="58" t="s">
        <v>163</v>
      </c>
      <c r="L144" s="55"/>
      <c r="M144" s="53" t="s">
        <v>6</v>
      </c>
      <c r="N144" s="53">
        <v>2</v>
      </c>
      <c r="O144" s="53" t="s">
        <v>17</v>
      </c>
      <c r="P144" s="53">
        <v>2</v>
      </c>
      <c r="Q144" s="34">
        <f t="shared" si="4"/>
        <v>208</v>
      </c>
      <c r="R144" s="42"/>
      <c r="S144" s="43">
        <f t="shared" si="5"/>
        <v>0</v>
      </c>
    </row>
    <row r="145" spans="2:19" s="31" customFormat="1" ht="15.75" x14ac:dyDescent="0.25">
      <c r="B145" s="32" t="s">
        <v>864</v>
      </c>
      <c r="C145" s="33" t="s">
        <v>176</v>
      </c>
      <c r="D145" s="33" t="s">
        <v>3</v>
      </c>
      <c r="E145" s="34" t="s">
        <v>30</v>
      </c>
      <c r="F145" s="35" t="s">
        <v>862</v>
      </c>
      <c r="G145" s="60" t="s">
        <v>861</v>
      </c>
      <c r="H145" s="34" t="s">
        <v>5</v>
      </c>
      <c r="I145" s="34" t="s">
        <v>424</v>
      </c>
      <c r="J145" s="34">
        <v>20001</v>
      </c>
      <c r="K145" s="34">
        <v>6</v>
      </c>
      <c r="L145" s="44"/>
      <c r="M145" s="36" t="s">
        <v>89</v>
      </c>
      <c r="N145" s="36">
        <v>1</v>
      </c>
      <c r="O145" s="36" t="s">
        <v>17</v>
      </c>
      <c r="P145" s="36">
        <v>2</v>
      </c>
      <c r="Q145" s="34">
        <f t="shared" si="4"/>
        <v>104</v>
      </c>
      <c r="R145" s="42"/>
      <c r="S145" s="43">
        <f t="shared" si="5"/>
        <v>0</v>
      </c>
    </row>
    <row r="148" spans="2:19" s="63" customFormat="1" ht="19.5" thickBot="1" x14ac:dyDescent="0.35">
      <c r="B148" s="149" t="s">
        <v>859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62"/>
      <c r="S148" s="20">
        <f>SUM(S9:S147)</f>
        <v>0</v>
      </c>
    </row>
    <row r="149" spans="2:19" ht="15.75" thickTop="1" x14ac:dyDescent="0.25"/>
  </sheetData>
  <sheetProtection algorithmName="SHA-512" hashValue="3gnmhjtjyCtEVM6q76Y/Abr3+NtN3UScO7h3E9PwyDXL3hXmeG0vDfco2Rh16FbkxzbCbYh6Nv05BSOZm5z+xg==" saltValue="QILf/2qRc3G/vM051gKTKA==" spinCount="100000" sheet="1" objects="1" scenarios="1" formatCells="0" formatColumns="0" formatRows="0" selectLockedCells="1" sort="0"/>
  <mergeCells count="8">
    <mergeCell ref="B148:Q148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7" orientation="landscape" horizontalDpi="1200" verticalDpi="1200" r:id="rId1"/>
  <rowBreaks count="1" manualBreakCount="1">
    <brk id="13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showGridLines="0" view="pageBreakPreview" topLeftCell="B1" zoomScale="80" zoomScaleNormal="120" zoomScaleSheetLayoutView="8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6.425781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41"/>
      <c r="D1" s="141"/>
      <c r="E1" s="141"/>
      <c r="F1" s="22"/>
      <c r="G1" s="22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3"/>
      <c r="S1" s="23"/>
    </row>
    <row r="2" spans="2:19" s="24" customFormat="1" ht="21" x14ac:dyDescent="0.35">
      <c r="B2" s="154" t="s">
        <v>948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2:19" s="24" customFormat="1" ht="21" x14ac:dyDescent="0.35">
      <c r="B3" s="155" t="s">
        <v>622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s="24" customFormat="1" ht="21" x14ac:dyDescent="0.35">
      <c r="B4" s="154" t="s">
        <v>427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2:19" s="24" customFormat="1" ht="21" x14ac:dyDescent="0.35">
      <c r="B5" s="155" t="s">
        <v>950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2:19" s="21" customFormat="1" ht="15.75" thickBot="1" x14ac:dyDescent="0.3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2:19" s="29" customFormat="1" ht="15.75" x14ac:dyDescent="0.25">
      <c r="B7" s="150" t="s">
        <v>420</v>
      </c>
      <c r="C7" s="151"/>
      <c r="D7" s="151"/>
      <c r="E7" s="151"/>
      <c r="F7" s="151"/>
      <c r="G7" s="151"/>
      <c r="H7" s="151"/>
      <c r="I7" s="151"/>
      <c r="J7" s="151"/>
      <c r="K7" s="151"/>
      <c r="L7" s="152" t="s">
        <v>421</v>
      </c>
      <c r="M7" s="152"/>
      <c r="N7" s="152"/>
      <c r="O7" s="152"/>
      <c r="P7" s="152"/>
      <c r="Q7" s="152"/>
      <c r="R7" s="152"/>
      <c r="S7" s="153"/>
    </row>
    <row r="8" spans="2:19" s="30" customFormat="1" ht="47.25" x14ac:dyDescent="0.25">
      <c r="B8" s="46" t="s">
        <v>0</v>
      </c>
      <c r="C8" s="47" t="s">
        <v>434</v>
      </c>
      <c r="D8" s="47" t="s">
        <v>435</v>
      </c>
      <c r="E8" s="47" t="s">
        <v>436</v>
      </c>
      <c r="F8" s="47" t="s">
        <v>437</v>
      </c>
      <c r="G8" s="47" t="s">
        <v>438</v>
      </c>
      <c r="H8" s="47" t="s">
        <v>439</v>
      </c>
      <c r="I8" s="47" t="s">
        <v>440</v>
      </c>
      <c r="J8" s="47" t="s">
        <v>441</v>
      </c>
      <c r="K8" s="47" t="s">
        <v>1</v>
      </c>
      <c r="L8" s="48" t="s">
        <v>423</v>
      </c>
      <c r="M8" s="49" t="s">
        <v>442</v>
      </c>
      <c r="N8" s="49" t="s">
        <v>443</v>
      </c>
      <c r="O8" s="50" t="s">
        <v>444</v>
      </c>
      <c r="P8" s="50" t="s">
        <v>445</v>
      </c>
      <c r="Q8" s="50" t="s">
        <v>446</v>
      </c>
      <c r="R8" s="51" t="s">
        <v>425</v>
      </c>
      <c r="S8" s="52" t="s">
        <v>447</v>
      </c>
    </row>
    <row r="9" spans="2:19" s="31" customFormat="1" ht="15.75" x14ac:dyDescent="0.25">
      <c r="B9" s="32" t="s">
        <v>474</v>
      </c>
      <c r="C9" s="33" t="s">
        <v>176</v>
      </c>
      <c r="D9" s="33" t="s">
        <v>3</v>
      </c>
      <c r="E9" s="34" t="s">
        <v>112</v>
      </c>
      <c r="F9" s="35" t="s">
        <v>113</v>
      </c>
      <c r="G9" s="60" t="s">
        <v>114</v>
      </c>
      <c r="H9" s="34" t="s">
        <v>25</v>
      </c>
      <c r="I9" s="34" t="s">
        <v>424</v>
      </c>
      <c r="J9" s="34">
        <v>20018</v>
      </c>
      <c r="K9" s="34">
        <v>5</v>
      </c>
      <c r="L9" s="44"/>
      <c r="M9" s="36" t="s">
        <v>6</v>
      </c>
      <c r="N9" s="36">
        <v>1</v>
      </c>
      <c r="O9" s="36" t="s">
        <v>17</v>
      </c>
      <c r="P9" s="34">
        <v>2</v>
      </c>
      <c r="Q9" s="34">
        <f>SUM(N9*P9)*52</f>
        <v>104</v>
      </c>
      <c r="R9" s="42"/>
      <c r="S9" s="43">
        <f>SUM(R9*Q9)</f>
        <v>0</v>
      </c>
    </row>
    <row r="10" spans="2:19" s="31" customFormat="1" ht="15.75" x14ac:dyDescent="0.25">
      <c r="B10" s="32" t="s">
        <v>475</v>
      </c>
      <c r="C10" s="33" t="s">
        <v>176</v>
      </c>
      <c r="D10" s="33" t="s">
        <v>3</v>
      </c>
      <c r="E10" s="34" t="s">
        <v>3</v>
      </c>
      <c r="F10" s="35" t="s">
        <v>116</v>
      </c>
      <c r="G10" s="60" t="s">
        <v>114</v>
      </c>
      <c r="H10" s="34" t="s">
        <v>25</v>
      </c>
      <c r="I10" s="34" t="s">
        <v>424</v>
      </c>
      <c r="J10" s="34">
        <v>20018</v>
      </c>
      <c r="K10" s="34">
        <v>5</v>
      </c>
      <c r="L10" s="44"/>
      <c r="M10" s="36" t="s">
        <v>6</v>
      </c>
      <c r="N10" s="36">
        <v>1</v>
      </c>
      <c r="O10" s="36" t="s">
        <v>17</v>
      </c>
      <c r="P10" s="34">
        <v>2</v>
      </c>
      <c r="Q10" s="34">
        <f t="shared" ref="Q10:Q73" si="0">SUM(N10*P10)*52</f>
        <v>104</v>
      </c>
      <c r="R10" s="42"/>
      <c r="S10" s="43">
        <f t="shared" ref="S10:S73" si="1">SUM(R10*Q10)</f>
        <v>0</v>
      </c>
    </row>
    <row r="11" spans="2:19" s="31" customFormat="1" ht="15.75" x14ac:dyDescent="0.25">
      <c r="B11" s="32" t="s">
        <v>476</v>
      </c>
      <c r="C11" s="33" t="s">
        <v>176</v>
      </c>
      <c r="D11" s="33" t="s">
        <v>3</v>
      </c>
      <c r="E11" s="34" t="s">
        <v>4</v>
      </c>
      <c r="F11" s="35" t="s">
        <v>129</v>
      </c>
      <c r="G11" s="60" t="s">
        <v>130</v>
      </c>
      <c r="H11" s="34" t="s">
        <v>25</v>
      </c>
      <c r="I11" s="34" t="s">
        <v>424</v>
      </c>
      <c r="J11" s="34">
        <v>20002</v>
      </c>
      <c r="K11" s="34">
        <v>5</v>
      </c>
      <c r="L11" s="44"/>
      <c r="M11" s="36" t="s">
        <v>6</v>
      </c>
      <c r="N11" s="36">
        <v>1</v>
      </c>
      <c r="O11" s="36" t="s">
        <v>7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15.75" x14ac:dyDescent="0.25">
      <c r="B12" s="32" t="s">
        <v>477</v>
      </c>
      <c r="C12" s="33" t="s">
        <v>176</v>
      </c>
      <c r="D12" s="33" t="s">
        <v>3</v>
      </c>
      <c r="E12" s="34" t="s">
        <v>4</v>
      </c>
      <c r="F12" s="37" t="s">
        <v>45</v>
      </c>
      <c r="G12" s="37" t="s">
        <v>46</v>
      </c>
      <c r="H12" s="38" t="s">
        <v>25</v>
      </c>
      <c r="I12" s="34" t="s">
        <v>424</v>
      </c>
      <c r="J12" s="38">
        <v>20018</v>
      </c>
      <c r="K12" s="38">
        <v>5</v>
      </c>
      <c r="L12" s="44"/>
      <c r="M12" s="36" t="s">
        <v>6</v>
      </c>
      <c r="N12" s="39">
        <v>1</v>
      </c>
      <c r="O12" s="36" t="s">
        <v>17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478</v>
      </c>
      <c r="C13" s="33" t="s">
        <v>176</v>
      </c>
      <c r="D13" s="33" t="s">
        <v>3</v>
      </c>
      <c r="E13" s="34" t="s">
        <v>112</v>
      </c>
      <c r="F13" s="35" t="s">
        <v>142</v>
      </c>
      <c r="G13" s="60" t="s">
        <v>143</v>
      </c>
      <c r="H13" s="34" t="s">
        <v>25</v>
      </c>
      <c r="I13" s="34" t="s">
        <v>424</v>
      </c>
      <c r="J13" s="34">
        <v>20017</v>
      </c>
      <c r="K13" s="34">
        <v>5</v>
      </c>
      <c r="L13" s="44"/>
      <c r="M13" s="36" t="s">
        <v>6</v>
      </c>
      <c r="N13" s="36">
        <v>1</v>
      </c>
      <c r="O13" s="36" t="s">
        <v>17</v>
      </c>
      <c r="P13" s="34">
        <v>2</v>
      </c>
      <c r="Q13" s="34">
        <f t="shared" si="0"/>
        <v>104</v>
      </c>
      <c r="R13" s="42"/>
      <c r="S13" s="43">
        <f t="shared" si="1"/>
        <v>0</v>
      </c>
    </row>
    <row r="14" spans="2:19" s="31" customFormat="1" ht="15.75" x14ac:dyDescent="0.25">
      <c r="B14" s="32" t="s">
        <v>479</v>
      </c>
      <c r="C14" s="33" t="s">
        <v>176</v>
      </c>
      <c r="D14" s="33" t="s">
        <v>3</v>
      </c>
      <c r="E14" s="34" t="s">
        <v>112</v>
      </c>
      <c r="F14" s="35" t="s">
        <v>145</v>
      </c>
      <c r="G14" s="60" t="s">
        <v>146</v>
      </c>
      <c r="H14" s="34" t="s">
        <v>25</v>
      </c>
      <c r="I14" s="34" t="s">
        <v>424</v>
      </c>
      <c r="J14" s="34">
        <v>20002</v>
      </c>
      <c r="K14" s="34">
        <v>5</v>
      </c>
      <c r="L14" s="44"/>
      <c r="M14" s="36" t="s">
        <v>6</v>
      </c>
      <c r="N14" s="36">
        <v>1</v>
      </c>
      <c r="O14" s="36" t="s">
        <v>17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15.75" x14ac:dyDescent="0.25">
      <c r="B15" s="32" t="s">
        <v>480</v>
      </c>
      <c r="C15" s="33" t="s">
        <v>176</v>
      </c>
      <c r="D15" s="33" t="s">
        <v>3</v>
      </c>
      <c r="E15" s="34" t="s">
        <v>112</v>
      </c>
      <c r="F15" s="35" t="s">
        <v>148</v>
      </c>
      <c r="G15" s="60" t="s">
        <v>149</v>
      </c>
      <c r="H15" s="34" t="s">
        <v>25</v>
      </c>
      <c r="I15" s="34" t="s">
        <v>424</v>
      </c>
      <c r="J15" s="34">
        <v>20017</v>
      </c>
      <c r="K15" s="34">
        <v>5</v>
      </c>
      <c r="L15" s="44"/>
      <c r="M15" s="36" t="s">
        <v>6</v>
      </c>
      <c r="N15" s="36">
        <v>1</v>
      </c>
      <c r="O15" s="36" t="s">
        <v>17</v>
      </c>
      <c r="P15" s="34">
        <v>2</v>
      </c>
      <c r="Q15" s="34">
        <f t="shared" si="0"/>
        <v>104</v>
      </c>
      <c r="R15" s="42"/>
      <c r="S15" s="43">
        <f t="shared" si="1"/>
        <v>0</v>
      </c>
    </row>
    <row r="16" spans="2:19" s="31" customFormat="1" ht="15.75" x14ac:dyDescent="0.25">
      <c r="B16" s="32" t="s">
        <v>481</v>
      </c>
      <c r="C16" s="33" t="s">
        <v>176</v>
      </c>
      <c r="D16" s="33" t="s">
        <v>3</v>
      </c>
      <c r="E16" s="34" t="s">
        <v>112</v>
      </c>
      <c r="F16" s="35" t="s">
        <v>151</v>
      </c>
      <c r="G16" s="60" t="s">
        <v>152</v>
      </c>
      <c r="H16" s="34" t="s">
        <v>25</v>
      </c>
      <c r="I16" s="34" t="s">
        <v>424</v>
      </c>
      <c r="J16" s="34">
        <v>20018</v>
      </c>
      <c r="K16" s="34">
        <v>5</v>
      </c>
      <c r="L16" s="44"/>
      <c r="M16" s="36" t="s">
        <v>6</v>
      </c>
      <c r="N16" s="36">
        <v>1</v>
      </c>
      <c r="O16" s="36" t="s">
        <v>17</v>
      </c>
      <c r="P16" s="34">
        <v>2</v>
      </c>
      <c r="Q16" s="34">
        <f t="shared" si="0"/>
        <v>104</v>
      </c>
      <c r="R16" s="42"/>
      <c r="S16" s="43">
        <f t="shared" si="1"/>
        <v>0</v>
      </c>
    </row>
    <row r="17" spans="2:19" s="31" customFormat="1" ht="31.5" x14ac:dyDescent="0.25">
      <c r="B17" s="32" t="s">
        <v>482</v>
      </c>
      <c r="C17" s="33" t="s">
        <v>176</v>
      </c>
      <c r="D17" s="33" t="s">
        <v>3</v>
      </c>
      <c r="E17" s="34" t="s">
        <v>112</v>
      </c>
      <c r="F17" s="35" t="s">
        <v>155</v>
      </c>
      <c r="G17" s="60" t="s">
        <v>156</v>
      </c>
      <c r="H17" s="34" t="s">
        <v>5</v>
      </c>
      <c r="I17" s="34" t="s">
        <v>424</v>
      </c>
      <c r="J17" s="34">
        <v>20002</v>
      </c>
      <c r="K17" s="34">
        <v>5</v>
      </c>
      <c r="L17" s="44"/>
      <c r="M17" s="36" t="s">
        <v>6</v>
      </c>
      <c r="N17" s="36">
        <v>1</v>
      </c>
      <c r="O17" s="36" t="s">
        <v>7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483</v>
      </c>
      <c r="C18" s="33" t="s">
        <v>176</v>
      </c>
      <c r="D18" s="33" t="s">
        <v>3</v>
      </c>
      <c r="E18" s="34" t="s">
        <v>169</v>
      </c>
      <c r="F18" s="35" t="s">
        <v>170</v>
      </c>
      <c r="G18" s="61" t="s">
        <v>171</v>
      </c>
      <c r="H18" s="34" t="s">
        <v>25</v>
      </c>
      <c r="I18" s="34" t="s">
        <v>424</v>
      </c>
      <c r="J18" s="34">
        <v>20002</v>
      </c>
      <c r="K18" s="34">
        <v>5</v>
      </c>
      <c r="L18" s="44"/>
      <c r="M18" s="36" t="s">
        <v>6</v>
      </c>
      <c r="N18" s="36">
        <v>1</v>
      </c>
      <c r="O18" s="36" t="s">
        <v>17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484</v>
      </c>
      <c r="C19" s="33" t="s">
        <v>176</v>
      </c>
      <c r="D19" s="33" t="s">
        <v>3</v>
      </c>
      <c r="E19" s="34" t="s">
        <v>47</v>
      </c>
      <c r="F19" s="35" t="s">
        <v>47</v>
      </c>
      <c r="G19" s="37" t="s">
        <v>55</v>
      </c>
      <c r="H19" s="38" t="s">
        <v>25</v>
      </c>
      <c r="I19" s="34" t="s">
        <v>424</v>
      </c>
      <c r="J19" s="38">
        <v>20002</v>
      </c>
      <c r="K19" s="38">
        <v>5</v>
      </c>
      <c r="L19" s="44"/>
      <c r="M19" s="39" t="s">
        <v>6</v>
      </c>
      <c r="N19" s="39">
        <v>1</v>
      </c>
      <c r="O19" s="39" t="s">
        <v>7</v>
      </c>
      <c r="P19" s="38">
        <v>2</v>
      </c>
      <c r="Q19" s="34">
        <f t="shared" si="0"/>
        <v>104</v>
      </c>
      <c r="R19" s="42"/>
      <c r="S19" s="43">
        <f t="shared" si="1"/>
        <v>0</v>
      </c>
    </row>
    <row r="20" spans="2:19" s="31" customFormat="1" ht="15.75" x14ac:dyDescent="0.25">
      <c r="B20" s="32" t="s">
        <v>485</v>
      </c>
      <c r="C20" s="33" t="s">
        <v>176</v>
      </c>
      <c r="D20" s="33" t="s">
        <v>3</v>
      </c>
      <c r="E20" s="34" t="s">
        <v>47</v>
      </c>
      <c r="F20" s="35" t="s">
        <v>59</v>
      </c>
      <c r="G20" s="60" t="s">
        <v>60</v>
      </c>
      <c r="H20" s="34" t="s">
        <v>25</v>
      </c>
      <c r="I20" s="34" t="s">
        <v>424</v>
      </c>
      <c r="J20" s="34">
        <v>20018</v>
      </c>
      <c r="K20" s="34">
        <v>5</v>
      </c>
      <c r="L20" s="44"/>
      <c r="M20" s="36" t="s">
        <v>6</v>
      </c>
      <c r="N20" s="36">
        <v>1</v>
      </c>
      <c r="O20" s="36" t="s">
        <v>7</v>
      </c>
      <c r="P20" s="34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486</v>
      </c>
      <c r="C21" s="33" t="s">
        <v>176</v>
      </c>
      <c r="D21" s="33" t="s">
        <v>3</v>
      </c>
      <c r="E21" s="34" t="s">
        <v>213</v>
      </c>
      <c r="F21" s="35" t="s">
        <v>213</v>
      </c>
      <c r="G21" s="60" t="s">
        <v>214</v>
      </c>
      <c r="H21" s="34" t="s">
        <v>25</v>
      </c>
      <c r="I21" s="34" t="s">
        <v>424</v>
      </c>
      <c r="J21" s="34">
        <v>20002</v>
      </c>
      <c r="K21" s="34">
        <v>5</v>
      </c>
      <c r="L21" s="44"/>
      <c r="M21" s="36" t="s">
        <v>6</v>
      </c>
      <c r="N21" s="36">
        <v>1</v>
      </c>
      <c r="O21" s="36" t="s">
        <v>17</v>
      </c>
      <c r="P21" s="34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487</v>
      </c>
      <c r="C22" s="33" t="s">
        <v>176</v>
      </c>
      <c r="D22" s="33" t="s">
        <v>3</v>
      </c>
      <c r="E22" s="34" t="s">
        <v>213</v>
      </c>
      <c r="F22" s="35" t="s">
        <v>216</v>
      </c>
      <c r="G22" s="60" t="s">
        <v>217</v>
      </c>
      <c r="H22" s="34" t="s">
        <v>25</v>
      </c>
      <c r="I22" s="34" t="s">
        <v>424</v>
      </c>
      <c r="J22" s="34">
        <v>20002</v>
      </c>
      <c r="K22" s="34">
        <v>5</v>
      </c>
      <c r="L22" s="44"/>
      <c r="M22" s="36" t="s">
        <v>6</v>
      </c>
      <c r="N22" s="36">
        <v>1</v>
      </c>
      <c r="O22" s="36" t="s">
        <v>7</v>
      </c>
      <c r="P22" s="34">
        <v>2</v>
      </c>
      <c r="Q22" s="34">
        <f t="shared" si="0"/>
        <v>104</v>
      </c>
      <c r="R22" s="42"/>
      <c r="S22" s="43">
        <f t="shared" si="1"/>
        <v>0</v>
      </c>
    </row>
    <row r="23" spans="2:19" s="31" customFormat="1" ht="15.75" x14ac:dyDescent="0.25">
      <c r="B23" s="32" t="s">
        <v>488</v>
      </c>
      <c r="C23" s="33" t="s">
        <v>176</v>
      </c>
      <c r="D23" s="33" t="s">
        <v>3</v>
      </c>
      <c r="E23" s="34" t="s">
        <v>213</v>
      </c>
      <c r="F23" s="40" t="s">
        <v>220</v>
      </c>
      <c r="G23" s="40" t="s">
        <v>221</v>
      </c>
      <c r="H23" s="41" t="s">
        <v>25</v>
      </c>
      <c r="I23" s="34" t="s">
        <v>424</v>
      </c>
      <c r="J23" s="41">
        <v>20002</v>
      </c>
      <c r="K23" s="41">
        <v>5</v>
      </c>
      <c r="L23" s="44"/>
      <c r="M23" s="36" t="s">
        <v>6</v>
      </c>
      <c r="N23" s="39">
        <v>1</v>
      </c>
      <c r="O23" s="36" t="s">
        <v>17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31.5" x14ac:dyDescent="0.25">
      <c r="B24" s="32" t="s">
        <v>489</v>
      </c>
      <c r="C24" s="33" t="s">
        <v>176</v>
      </c>
      <c r="D24" s="33" t="s">
        <v>3</v>
      </c>
      <c r="E24" s="34" t="s">
        <v>229</v>
      </c>
      <c r="F24" s="40" t="s">
        <v>230</v>
      </c>
      <c r="G24" s="40" t="s">
        <v>231</v>
      </c>
      <c r="H24" s="41" t="s">
        <v>25</v>
      </c>
      <c r="I24" s="34" t="s">
        <v>424</v>
      </c>
      <c r="J24" s="41">
        <v>20002</v>
      </c>
      <c r="K24" s="41">
        <v>5</v>
      </c>
      <c r="L24" s="44"/>
      <c r="M24" s="36" t="s">
        <v>6</v>
      </c>
      <c r="N24" s="39">
        <v>1</v>
      </c>
      <c r="O24" s="36" t="s">
        <v>7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490</v>
      </c>
      <c r="C25" s="33" t="s">
        <v>176</v>
      </c>
      <c r="D25" s="33" t="s">
        <v>3</v>
      </c>
      <c r="E25" s="34" t="s">
        <v>112</v>
      </c>
      <c r="F25" s="35" t="s">
        <v>232</v>
      </c>
      <c r="G25" s="60" t="s">
        <v>233</v>
      </c>
      <c r="H25" s="34" t="s">
        <v>25</v>
      </c>
      <c r="I25" s="34" t="s">
        <v>424</v>
      </c>
      <c r="J25" s="34">
        <v>20003</v>
      </c>
      <c r="K25" s="34">
        <v>5</v>
      </c>
      <c r="L25" s="44"/>
      <c r="M25" s="36" t="s">
        <v>6</v>
      </c>
      <c r="N25" s="36">
        <v>1</v>
      </c>
      <c r="O25" s="36" t="s">
        <v>17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491</v>
      </c>
      <c r="C26" s="33" t="s">
        <v>176</v>
      </c>
      <c r="D26" s="33" t="s">
        <v>3</v>
      </c>
      <c r="E26" s="34" t="s">
        <v>4</v>
      </c>
      <c r="F26" s="35" t="s">
        <v>72</v>
      </c>
      <c r="G26" s="60" t="s">
        <v>73</v>
      </c>
      <c r="H26" s="34" t="s">
        <v>25</v>
      </c>
      <c r="I26" s="34" t="s">
        <v>424</v>
      </c>
      <c r="J26" s="34">
        <v>20002</v>
      </c>
      <c r="K26" s="34">
        <v>5</v>
      </c>
      <c r="L26" s="44"/>
      <c r="M26" s="36" t="s">
        <v>6</v>
      </c>
      <c r="N26" s="36">
        <v>1</v>
      </c>
      <c r="O26" s="36" t="s">
        <v>7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492</v>
      </c>
      <c r="C27" s="33" t="s">
        <v>176</v>
      </c>
      <c r="D27" s="33" t="s">
        <v>3</v>
      </c>
      <c r="E27" s="34" t="s">
        <v>9</v>
      </c>
      <c r="F27" s="35" t="s">
        <v>238</v>
      </c>
      <c r="G27" s="60" t="s">
        <v>239</v>
      </c>
      <c r="H27" s="34" t="s">
        <v>25</v>
      </c>
      <c r="I27" s="34" t="s">
        <v>424</v>
      </c>
      <c r="J27" s="34">
        <v>20002</v>
      </c>
      <c r="K27" s="34">
        <v>5</v>
      </c>
      <c r="L27" s="44"/>
      <c r="M27" s="36" t="s">
        <v>6</v>
      </c>
      <c r="N27" s="36">
        <v>1</v>
      </c>
      <c r="O27" s="36" t="s">
        <v>7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493</v>
      </c>
      <c r="C28" s="33" t="s">
        <v>176</v>
      </c>
      <c r="D28" s="33" t="s">
        <v>3</v>
      </c>
      <c r="E28" s="34" t="s">
        <v>169</v>
      </c>
      <c r="F28" s="35" t="s">
        <v>247</v>
      </c>
      <c r="G28" s="60" t="s">
        <v>248</v>
      </c>
      <c r="H28" s="34" t="s">
        <v>25</v>
      </c>
      <c r="I28" s="34" t="s">
        <v>424</v>
      </c>
      <c r="J28" s="34">
        <v>20018</v>
      </c>
      <c r="K28" s="34">
        <v>5</v>
      </c>
      <c r="L28" s="44"/>
      <c r="M28" s="36" t="s">
        <v>6</v>
      </c>
      <c r="N28" s="36">
        <v>1</v>
      </c>
      <c r="O28" s="36" t="s">
        <v>17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494</v>
      </c>
      <c r="C29" s="33" t="s">
        <v>176</v>
      </c>
      <c r="D29" s="33" t="s">
        <v>3</v>
      </c>
      <c r="E29" s="34" t="s">
        <v>4</v>
      </c>
      <c r="F29" s="35" t="s">
        <v>23</v>
      </c>
      <c r="G29" s="60" t="s">
        <v>24</v>
      </c>
      <c r="H29" s="34" t="s">
        <v>25</v>
      </c>
      <c r="I29" s="34" t="s">
        <v>424</v>
      </c>
      <c r="J29" s="34">
        <v>20018</v>
      </c>
      <c r="K29" s="34">
        <v>5</v>
      </c>
      <c r="L29" s="44"/>
      <c r="M29" s="36" t="s">
        <v>6</v>
      </c>
      <c r="N29" s="36">
        <v>1</v>
      </c>
      <c r="O29" s="36" t="s">
        <v>17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495</v>
      </c>
      <c r="C30" s="33" t="s">
        <v>176</v>
      </c>
      <c r="D30" s="33" t="s">
        <v>3</v>
      </c>
      <c r="E30" s="34" t="s">
        <v>112</v>
      </c>
      <c r="F30" s="35" t="s">
        <v>256</v>
      </c>
      <c r="G30" s="60" t="s">
        <v>257</v>
      </c>
      <c r="H30" s="34" t="s">
        <v>5</v>
      </c>
      <c r="I30" s="34" t="s">
        <v>424</v>
      </c>
      <c r="J30" s="34">
        <v>20037</v>
      </c>
      <c r="K30" s="34">
        <v>5</v>
      </c>
      <c r="L30" s="44"/>
      <c r="M30" s="36" t="s">
        <v>6</v>
      </c>
      <c r="N30" s="36">
        <v>1</v>
      </c>
      <c r="O30" s="36" t="s">
        <v>7</v>
      </c>
      <c r="P30" s="34">
        <v>2</v>
      </c>
      <c r="Q30" s="34">
        <f t="shared" si="0"/>
        <v>104</v>
      </c>
      <c r="R30" s="42"/>
      <c r="S30" s="43">
        <f t="shared" si="1"/>
        <v>0</v>
      </c>
    </row>
    <row r="31" spans="2:19" s="31" customFormat="1" ht="15.75" x14ac:dyDescent="0.25">
      <c r="B31" s="32" t="s">
        <v>496</v>
      </c>
      <c r="C31" s="33" t="s">
        <v>176</v>
      </c>
      <c r="D31" s="33" t="s">
        <v>3</v>
      </c>
      <c r="E31" s="34" t="s">
        <v>4</v>
      </c>
      <c r="F31" s="35" t="s">
        <v>271</v>
      </c>
      <c r="G31" s="60" t="s">
        <v>272</v>
      </c>
      <c r="H31" s="34" t="s">
        <v>25</v>
      </c>
      <c r="I31" s="34" t="s">
        <v>424</v>
      </c>
      <c r="J31" s="34">
        <v>20002</v>
      </c>
      <c r="K31" s="34">
        <v>5</v>
      </c>
      <c r="L31" s="44"/>
      <c r="M31" s="36" t="s">
        <v>6</v>
      </c>
      <c r="N31" s="36">
        <v>1</v>
      </c>
      <c r="O31" s="36" t="s">
        <v>7</v>
      </c>
      <c r="P31" s="34">
        <v>2</v>
      </c>
      <c r="Q31" s="34">
        <f t="shared" si="0"/>
        <v>104</v>
      </c>
      <c r="R31" s="42"/>
      <c r="S31" s="43">
        <f t="shared" si="1"/>
        <v>0</v>
      </c>
    </row>
    <row r="32" spans="2:19" s="31" customFormat="1" ht="15.75" x14ac:dyDescent="0.25">
      <c r="B32" s="32" t="s">
        <v>497</v>
      </c>
      <c r="C32" s="33" t="s">
        <v>176</v>
      </c>
      <c r="D32" s="33" t="s">
        <v>3</v>
      </c>
      <c r="E32" s="34" t="s">
        <v>112</v>
      </c>
      <c r="F32" s="37" t="s">
        <v>271</v>
      </c>
      <c r="G32" s="37" t="s">
        <v>272</v>
      </c>
      <c r="H32" s="38" t="s">
        <v>25</v>
      </c>
      <c r="I32" s="34" t="s">
        <v>424</v>
      </c>
      <c r="J32" s="38">
        <v>20002</v>
      </c>
      <c r="K32" s="38">
        <v>5</v>
      </c>
      <c r="L32" s="44"/>
      <c r="M32" s="36" t="s">
        <v>6</v>
      </c>
      <c r="N32" s="39">
        <v>2</v>
      </c>
      <c r="O32" s="36" t="s">
        <v>7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498</v>
      </c>
      <c r="C33" s="33" t="s">
        <v>176</v>
      </c>
      <c r="D33" s="33" t="s">
        <v>3</v>
      </c>
      <c r="E33" s="34" t="s">
        <v>4</v>
      </c>
      <c r="F33" s="35" t="s">
        <v>97</v>
      </c>
      <c r="G33" s="60" t="s">
        <v>98</v>
      </c>
      <c r="H33" s="34" t="s">
        <v>25</v>
      </c>
      <c r="I33" s="34" t="s">
        <v>424</v>
      </c>
      <c r="J33" s="34">
        <v>20018</v>
      </c>
      <c r="K33" s="34">
        <v>5</v>
      </c>
      <c r="L33" s="44"/>
      <c r="M33" s="36" t="s">
        <v>6</v>
      </c>
      <c r="N33" s="36">
        <v>1</v>
      </c>
      <c r="O33" s="36" t="s">
        <v>7</v>
      </c>
      <c r="P33" s="34">
        <v>2</v>
      </c>
      <c r="Q33" s="34">
        <f t="shared" si="0"/>
        <v>104</v>
      </c>
      <c r="R33" s="42"/>
      <c r="S33" s="43">
        <f t="shared" si="1"/>
        <v>0</v>
      </c>
    </row>
    <row r="34" spans="2:19" s="31" customFormat="1" ht="15.75" x14ac:dyDescent="0.25">
      <c r="B34" s="32" t="s">
        <v>499</v>
      </c>
      <c r="C34" s="33" t="s">
        <v>176</v>
      </c>
      <c r="D34" s="33" t="s">
        <v>3</v>
      </c>
      <c r="E34" s="34" t="s">
        <v>112</v>
      </c>
      <c r="F34" s="35" t="s">
        <v>311</v>
      </c>
      <c r="G34" s="60" t="s">
        <v>312</v>
      </c>
      <c r="H34" s="34" t="s">
        <v>25</v>
      </c>
      <c r="I34" s="34" t="s">
        <v>424</v>
      </c>
      <c r="J34" s="34">
        <v>20002</v>
      </c>
      <c r="K34" s="34">
        <v>5</v>
      </c>
      <c r="L34" s="44"/>
      <c r="M34" s="36" t="s">
        <v>6</v>
      </c>
      <c r="N34" s="36">
        <v>1</v>
      </c>
      <c r="O34" s="36" t="s">
        <v>7</v>
      </c>
      <c r="P34" s="34">
        <v>2</v>
      </c>
      <c r="Q34" s="34">
        <f t="shared" si="0"/>
        <v>104</v>
      </c>
      <c r="R34" s="42"/>
      <c r="S34" s="43">
        <f t="shared" si="1"/>
        <v>0</v>
      </c>
    </row>
    <row r="35" spans="2:19" s="4" customFormat="1" ht="15.75" x14ac:dyDescent="0.25">
      <c r="B35" s="32" t="s">
        <v>558</v>
      </c>
      <c r="C35" s="53"/>
      <c r="D35" s="33" t="s">
        <v>3</v>
      </c>
      <c r="E35" s="53" t="s">
        <v>112</v>
      </c>
      <c r="F35" s="54" t="s">
        <v>319</v>
      </c>
      <c r="G35" s="54" t="s">
        <v>320</v>
      </c>
      <c r="H35" s="53" t="s">
        <v>25</v>
      </c>
      <c r="I35" s="34" t="s">
        <v>424</v>
      </c>
      <c r="J35" s="53">
        <v>20017</v>
      </c>
      <c r="K35" s="53">
        <v>5</v>
      </c>
      <c r="L35" s="55"/>
      <c r="M35" s="53" t="s">
        <v>6</v>
      </c>
      <c r="N35" s="53">
        <v>1</v>
      </c>
      <c r="O35" s="53" t="s">
        <v>7</v>
      </c>
      <c r="P35" s="53">
        <v>2</v>
      </c>
      <c r="Q35" s="34">
        <f t="shared" si="0"/>
        <v>104</v>
      </c>
      <c r="R35" s="42"/>
      <c r="S35" s="43">
        <f t="shared" si="1"/>
        <v>0</v>
      </c>
    </row>
    <row r="36" spans="2:19" s="56" customFormat="1" ht="15.75" x14ac:dyDescent="0.25">
      <c r="B36" s="32" t="s">
        <v>559</v>
      </c>
      <c r="C36" s="53"/>
      <c r="D36" s="33" t="s">
        <v>3</v>
      </c>
      <c r="E36" s="53" t="s">
        <v>112</v>
      </c>
      <c r="F36" s="54" t="s">
        <v>321</v>
      </c>
      <c r="G36" s="54" t="s">
        <v>322</v>
      </c>
      <c r="H36" s="53" t="s">
        <v>5</v>
      </c>
      <c r="I36" s="34" t="s">
        <v>424</v>
      </c>
      <c r="J36" s="53">
        <v>20016</v>
      </c>
      <c r="K36" s="53">
        <v>5</v>
      </c>
      <c r="L36" s="55"/>
      <c r="M36" s="53" t="s">
        <v>89</v>
      </c>
      <c r="N36" s="53">
        <v>1</v>
      </c>
      <c r="O36" s="53" t="s">
        <v>17</v>
      </c>
      <c r="P36" s="53">
        <v>2</v>
      </c>
      <c r="Q36" s="34">
        <f t="shared" si="0"/>
        <v>104</v>
      </c>
      <c r="R36" s="42"/>
      <c r="S36" s="43">
        <f t="shared" si="1"/>
        <v>0</v>
      </c>
    </row>
    <row r="37" spans="2:19" s="4" customFormat="1" ht="15.75" x14ac:dyDescent="0.25">
      <c r="B37" s="32" t="s">
        <v>560</v>
      </c>
      <c r="C37" s="53"/>
      <c r="D37" s="33" t="s">
        <v>3</v>
      </c>
      <c r="E37" s="53" t="s">
        <v>112</v>
      </c>
      <c r="F37" s="54" t="s">
        <v>335</v>
      </c>
      <c r="G37" s="54" t="s">
        <v>336</v>
      </c>
      <c r="H37" s="53" t="s">
        <v>25</v>
      </c>
      <c r="I37" s="34" t="s">
        <v>424</v>
      </c>
      <c r="J37" s="53">
        <v>20002</v>
      </c>
      <c r="K37" s="53">
        <v>5</v>
      </c>
      <c r="L37" s="55"/>
      <c r="M37" s="53" t="s">
        <v>6</v>
      </c>
      <c r="N37" s="53">
        <v>1</v>
      </c>
      <c r="O37" s="53" t="s">
        <v>17</v>
      </c>
      <c r="P37" s="53">
        <v>2</v>
      </c>
      <c r="Q37" s="34">
        <f t="shared" si="0"/>
        <v>104</v>
      </c>
      <c r="R37" s="42"/>
      <c r="S37" s="43">
        <f t="shared" si="1"/>
        <v>0</v>
      </c>
    </row>
    <row r="38" spans="2:19" s="4" customFormat="1" ht="15.75" x14ac:dyDescent="0.25">
      <c r="B38" s="32" t="s">
        <v>561</v>
      </c>
      <c r="C38" s="53"/>
      <c r="D38" s="33" t="s">
        <v>3</v>
      </c>
      <c r="E38" s="53" t="s">
        <v>112</v>
      </c>
      <c r="F38" s="54" t="s">
        <v>350</v>
      </c>
      <c r="G38" s="54" t="s">
        <v>351</v>
      </c>
      <c r="H38" s="53" t="s">
        <v>25</v>
      </c>
      <c r="I38" s="34" t="s">
        <v>424</v>
      </c>
      <c r="J38" s="53">
        <v>20018</v>
      </c>
      <c r="K38" s="53">
        <v>5</v>
      </c>
      <c r="L38" s="55"/>
      <c r="M38" s="53" t="s">
        <v>6</v>
      </c>
      <c r="N38" s="53">
        <v>1</v>
      </c>
      <c r="O38" s="53" t="s">
        <v>7</v>
      </c>
      <c r="P38" s="53">
        <v>2</v>
      </c>
      <c r="Q38" s="34">
        <f t="shared" si="0"/>
        <v>104</v>
      </c>
      <c r="R38" s="42"/>
      <c r="S38" s="43">
        <f t="shared" si="1"/>
        <v>0</v>
      </c>
    </row>
    <row r="39" spans="2:19" s="4" customFormat="1" ht="15.75" x14ac:dyDescent="0.25">
      <c r="B39" s="32" t="s">
        <v>562</v>
      </c>
      <c r="C39" s="53"/>
      <c r="D39" s="33" t="s">
        <v>3</v>
      </c>
      <c r="E39" s="53" t="s">
        <v>112</v>
      </c>
      <c r="F39" s="54" t="s">
        <v>356</v>
      </c>
      <c r="G39" s="54" t="s">
        <v>357</v>
      </c>
      <c r="H39" s="53" t="s">
        <v>25</v>
      </c>
      <c r="I39" s="34" t="s">
        <v>424</v>
      </c>
      <c r="J39" s="53">
        <v>20002</v>
      </c>
      <c r="K39" s="53">
        <v>5</v>
      </c>
      <c r="L39" s="55"/>
      <c r="M39" s="53" t="s">
        <v>6</v>
      </c>
      <c r="N39" s="53">
        <v>1</v>
      </c>
      <c r="O39" s="53" t="s">
        <v>7</v>
      </c>
      <c r="P39" s="53">
        <v>2</v>
      </c>
      <c r="Q39" s="34">
        <f t="shared" si="0"/>
        <v>104</v>
      </c>
      <c r="R39" s="42"/>
      <c r="S39" s="43">
        <f t="shared" si="1"/>
        <v>0</v>
      </c>
    </row>
    <row r="40" spans="2:19" s="4" customFormat="1" ht="15.75" x14ac:dyDescent="0.25">
      <c r="B40" s="32" t="s">
        <v>563</v>
      </c>
      <c r="C40" s="53"/>
      <c r="D40" s="33" t="s">
        <v>3</v>
      </c>
      <c r="E40" s="53" t="s">
        <v>112</v>
      </c>
      <c r="F40" s="54" t="s">
        <v>362</v>
      </c>
      <c r="G40" s="54" t="s">
        <v>363</v>
      </c>
      <c r="H40" s="53" t="s">
        <v>25</v>
      </c>
      <c r="I40" s="34" t="s">
        <v>424</v>
      </c>
      <c r="J40" s="53">
        <v>20019</v>
      </c>
      <c r="K40" s="53">
        <v>5</v>
      </c>
      <c r="L40" s="55"/>
      <c r="M40" s="53" t="s">
        <v>89</v>
      </c>
      <c r="N40" s="53">
        <v>1</v>
      </c>
      <c r="O40" s="53" t="s">
        <v>17</v>
      </c>
      <c r="P40" s="53">
        <v>2</v>
      </c>
      <c r="Q40" s="34">
        <f t="shared" si="0"/>
        <v>104</v>
      </c>
      <c r="R40" s="42"/>
      <c r="S40" s="43">
        <f t="shared" si="1"/>
        <v>0</v>
      </c>
    </row>
    <row r="41" spans="2:19" s="4" customFormat="1" ht="15.75" x14ac:dyDescent="0.25">
      <c r="B41" s="32" t="s">
        <v>564</v>
      </c>
      <c r="C41" s="53"/>
      <c r="D41" s="33" t="s">
        <v>3</v>
      </c>
      <c r="E41" s="53" t="s">
        <v>4</v>
      </c>
      <c r="F41" s="54" t="s">
        <v>384</v>
      </c>
      <c r="G41" s="54" t="s">
        <v>385</v>
      </c>
      <c r="H41" s="53" t="s">
        <v>25</v>
      </c>
      <c r="I41" s="34" t="s">
        <v>424</v>
      </c>
      <c r="J41" s="53">
        <v>20002</v>
      </c>
      <c r="K41" s="53">
        <v>5</v>
      </c>
      <c r="L41" s="55"/>
      <c r="M41" s="53" t="s">
        <v>89</v>
      </c>
      <c r="N41" s="53">
        <v>1</v>
      </c>
      <c r="O41" s="53" t="s">
        <v>7</v>
      </c>
      <c r="P41" s="53">
        <v>2</v>
      </c>
      <c r="Q41" s="34">
        <f t="shared" si="0"/>
        <v>104</v>
      </c>
      <c r="R41" s="42"/>
      <c r="S41" s="43">
        <f t="shared" si="1"/>
        <v>0</v>
      </c>
    </row>
    <row r="42" spans="2:19" s="4" customFormat="1" ht="15.75" x14ac:dyDescent="0.25">
      <c r="B42" s="32" t="s">
        <v>565</v>
      </c>
      <c r="C42" s="53"/>
      <c r="D42" s="33" t="s">
        <v>3</v>
      </c>
      <c r="E42" s="53" t="s">
        <v>76</v>
      </c>
      <c r="F42" s="54" t="s">
        <v>395</v>
      </c>
      <c r="G42" s="54" t="s">
        <v>396</v>
      </c>
      <c r="H42" s="53" t="s">
        <v>25</v>
      </c>
      <c r="I42" s="34" t="s">
        <v>424</v>
      </c>
      <c r="J42" s="53">
        <v>20018</v>
      </c>
      <c r="K42" s="53">
        <v>5</v>
      </c>
      <c r="L42" s="55"/>
      <c r="M42" s="53" t="s">
        <v>6</v>
      </c>
      <c r="N42" s="53">
        <v>2</v>
      </c>
      <c r="O42" s="53" t="s">
        <v>17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30" x14ac:dyDescent="0.25">
      <c r="B43" s="32" t="s">
        <v>566</v>
      </c>
      <c r="C43" s="53"/>
      <c r="D43" s="33" t="s">
        <v>3</v>
      </c>
      <c r="E43" s="53" t="s">
        <v>112</v>
      </c>
      <c r="F43" s="54" t="s">
        <v>399</v>
      </c>
      <c r="G43" s="54" t="s">
        <v>90</v>
      </c>
      <c r="H43" s="53" t="s">
        <v>25</v>
      </c>
      <c r="I43" s="34" t="s">
        <v>424</v>
      </c>
      <c r="J43" s="53">
        <v>20002</v>
      </c>
      <c r="K43" s="53">
        <v>5</v>
      </c>
      <c r="L43" s="55"/>
      <c r="M43" s="53" t="s">
        <v>6</v>
      </c>
      <c r="N43" s="53">
        <v>1</v>
      </c>
      <c r="O43" s="53" t="s">
        <v>17</v>
      </c>
      <c r="P43" s="53">
        <v>2</v>
      </c>
      <c r="Q43" s="34">
        <f t="shared" si="0"/>
        <v>104</v>
      </c>
      <c r="R43" s="42"/>
      <c r="S43" s="43">
        <f t="shared" si="1"/>
        <v>0</v>
      </c>
    </row>
    <row r="44" spans="2:19" s="4" customFormat="1" ht="15.75" x14ac:dyDescent="0.25">
      <c r="B44" s="32" t="s">
        <v>567</v>
      </c>
      <c r="C44" s="53"/>
      <c r="D44" s="33" t="s">
        <v>3</v>
      </c>
      <c r="E44" s="53" t="s">
        <v>4</v>
      </c>
      <c r="F44" s="54" t="s">
        <v>403</v>
      </c>
      <c r="G44" s="54" t="s">
        <v>404</v>
      </c>
      <c r="H44" s="53" t="s">
        <v>25</v>
      </c>
      <c r="I44" s="34" t="s">
        <v>424</v>
      </c>
      <c r="J44" s="53">
        <v>20018</v>
      </c>
      <c r="K44" s="53">
        <v>5</v>
      </c>
      <c r="L44" s="55"/>
      <c r="M44" s="53" t="s">
        <v>6</v>
      </c>
      <c r="N44" s="53">
        <v>1</v>
      </c>
      <c r="O44" s="53" t="s">
        <v>17</v>
      </c>
      <c r="P44" s="53">
        <v>2</v>
      </c>
      <c r="Q44" s="34">
        <f t="shared" si="0"/>
        <v>104</v>
      </c>
      <c r="R44" s="42"/>
      <c r="S44" s="43">
        <f t="shared" si="1"/>
        <v>0</v>
      </c>
    </row>
    <row r="45" spans="2:19" s="4" customFormat="1" ht="15.75" x14ac:dyDescent="0.25">
      <c r="B45" s="32" t="s">
        <v>568</v>
      </c>
      <c r="C45" s="53"/>
      <c r="D45" s="33" t="s">
        <v>3</v>
      </c>
      <c r="E45" s="53" t="s">
        <v>112</v>
      </c>
      <c r="F45" s="54" t="s">
        <v>308</v>
      </c>
      <c r="G45" s="54" t="s">
        <v>309</v>
      </c>
      <c r="H45" s="53" t="s">
        <v>25</v>
      </c>
      <c r="I45" s="34" t="s">
        <v>424</v>
      </c>
      <c r="J45" s="53">
        <v>20018</v>
      </c>
      <c r="K45" s="53">
        <v>5</v>
      </c>
      <c r="L45" s="55"/>
      <c r="M45" s="53" t="s">
        <v>6</v>
      </c>
      <c r="N45" s="53">
        <v>1</v>
      </c>
      <c r="O45" s="53" t="s">
        <v>7</v>
      </c>
      <c r="P45" s="53">
        <v>2</v>
      </c>
      <c r="Q45" s="34">
        <f t="shared" si="0"/>
        <v>104</v>
      </c>
      <c r="R45" s="42"/>
      <c r="S45" s="43">
        <f t="shared" si="1"/>
        <v>0</v>
      </c>
    </row>
    <row r="46" spans="2:19" s="4" customFormat="1" ht="15.75" x14ac:dyDescent="0.25">
      <c r="B46" s="32" t="s">
        <v>569</v>
      </c>
      <c r="C46" s="53"/>
      <c r="D46" s="33" t="s">
        <v>3</v>
      </c>
      <c r="E46" s="53" t="s">
        <v>112</v>
      </c>
      <c r="F46" s="54" t="s">
        <v>368</v>
      </c>
      <c r="G46" s="54" t="s">
        <v>369</v>
      </c>
      <c r="H46" s="53" t="s">
        <v>5</v>
      </c>
      <c r="I46" s="34" t="s">
        <v>424</v>
      </c>
      <c r="J46" s="53">
        <v>20001</v>
      </c>
      <c r="K46" s="53">
        <v>5</v>
      </c>
      <c r="L46" s="55"/>
      <c r="M46" s="53" t="s">
        <v>419</v>
      </c>
      <c r="N46" s="53">
        <v>1</v>
      </c>
      <c r="O46" s="53" t="s">
        <v>17</v>
      </c>
      <c r="P46" s="53">
        <v>2</v>
      </c>
      <c r="Q46" s="34">
        <f t="shared" si="0"/>
        <v>104</v>
      </c>
      <c r="R46" s="42"/>
      <c r="S46" s="43">
        <f t="shared" si="1"/>
        <v>0</v>
      </c>
    </row>
    <row r="47" spans="2:19" s="4" customFormat="1" ht="15.75" x14ac:dyDescent="0.25">
      <c r="B47" s="32" t="s">
        <v>570</v>
      </c>
      <c r="C47" s="53"/>
      <c r="D47" s="33" t="s">
        <v>3</v>
      </c>
      <c r="E47" s="53" t="s">
        <v>30</v>
      </c>
      <c r="F47" s="54" t="s">
        <v>101</v>
      </c>
      <c r="G47" s="54" t="s">
        <v>102</v>
      </c>
      <c r="H47" s="53" t="s">
        <v>12</v>
      </c>
      <c r="I47" s="34" t="s">
        <v>424</v>
      </c>
      <c r="J47" s="53">
        <v>20003</v>
      </c>
      <c r="K47" s="53">
        <v>6</v>
      </c>
      <c r="L47" s="55"/>
      <c r="M47" s="53" t="s">
        <v>6</v>
      </c>
      <c r="N47" s="53">
        <v>1</v>
      </c>
      <c r="O47" s="53" t="s">
        <v>17</v>
      </c>
      <c r="P47" s="53">
        <v>2</v>
      </c>
      <c r="Q47" s="34">
        <f t="shared" si="0"/>
        <v>104</v>
      </c>
      <c r="R47" s="42"/>
      <c r="S47" s="43">
        <f t="shared" si="1"/>
        <v>0</v>
      </c>
    </row>
    <row r="48" spans="2:19" s="4" customFormat="1" ht="15.75" x14ac:dyDescent="0.25">
      <c r="B48" s="32" t="s">
        <v>571</v>
      </c>
      <c r="C48" s="53"/>
      <c r="D48" s="33" t="s">
        <v>3</v>
      </c>
      <c r="E48" s="53" t="s">
        <v>112</v>
      </c>
      <c r="F48" s="54" t="s">
        <v>121</v>
      </c>
      <c r="G48" s="54" t="s">
        <v>122</v>
      </c>
      <c r="H48" s="53" t="s">
        <v>21</v>
      </c>
      <c r="I48" s="34" t="s">
        <v>424</v>
      </c>
      <c r="J48" s="53">
        <v>20024</v>
      </c>
      <c r="K48" s="53">
        <v>6</v>
      </c>
      <c r="L48" s="55"/>
      <c r="M48" s="53" t="s">
        <v>6</v>
      </c>
      <c r="N48" s="53">
        <v>1</v>
      </c>
      <c r="O48" s="53" t="s">
        <v>7</v>
      </c>
      <c r="P48" s="53">
        <v>2</v>
      </c>
      <c r="Q48" s="34">
        <f t="shared" si="0"/>
        <v>104</v>
      </c>
      <c r="R48" s="42"/>
      <c r="S48" s="43">
        <f t="shared" si="1"/>
        <v>0</v>
      </c>
    </row>
    <row r="49" spans="2:19" s="4" customFormat="1" ht="15.75" x14ac:dyDescent="0.25">
      <c r="B49" s="32" t="s">
        <v>572</v>
      </c>
      <c r="C49" s="53"/>
      <c r="D49" s="33" t="s">
        <v>3</v>
      </c>
      <c r="E49" s="53" t="s">
        <v>4</v>
      </c>
      <c r="F49" s="54" t="s">
        <v>126</v>
      </c>
      <c r="G49" s="54" t="s">
        <v>127</v>
      </c>
      <c r="H49" s="53" t="s">
        <v>12</v>
      </c>
      <c r="I49" s="34" t="s">
        <v>424</v>
      </c>
      <c r="J49" s="53">
        <v>20020</v>
      </c>
      <c r="K49" s="53">
        <v>6</v>
      </c>
      <c r="L49" s="55"/>
      <c r="M49" s="53" t="s">
        <v>6</v>
      </c>
      <c r="N49" s="53">
        <v>1</v>
      </c>
      <c r="O49" s="53" t="s">
        <v>7</v>
      </c>
      <c r="P49" s="53">
        <v>2</v>
      </c>
      <c r="Q49" s="34">
        <f t="shared" si="0"/>
        <v>104</v>
      </c>
      <c r="R49" s="42"/>
      <c r="S49" s="43">
        <f t="shared" si="1"/>
        <v>0</v>
      </c>
    </row>
    <row r="50" spans="2:19" s="4" customFormat="1" ht="15.75" x14ac:dyDescent="0.25">
      <c r="B50" s="32" t="s">
        <v>573</v>
      </c>
      <c r="C50" s="53"/>
      <c r="D50" s="33" t="s">
        <v>3</v>
      </c>
      <c r="E50" s="53" t="s">
        <v>9</v>
      </c>
      <c r="F50" s="54" t="s">
        <v>42</v>
      </c>
      <c r="G50" s="54" t="s">
        <v>43</v>
      </c>
      <c r="H50" s="53" t="s">
        <v>25</v>
      </c>
      <c r="I50" s="34" t="s">
        <v>424</v>
      </c>
      <c r="J50" s="53">
        <v>20002</v>
      </c>
      <c r="K50" s="53">
        <v>6</v>
      </c>
      <c r="L50" s="55"/>
      <c r="M50" s="53" t="s">
        <v>6</v>
      </c>
      <c r="N50" s="53">
        <v>1</v>
      </c>
      <c r="O50" s="53" t="s">
        <v>17</v>
      </c>
      <c r="P50" s="53">
        <v>2</v>
      </c>
      <c r="Q50" s="34">
        <f t="shared" si="0"/>
        <v>104</v>
      </c>
      <c r="R50" s="42"/>
      <c r="S50" s="43">
        <f t="shared" si="1"/>
        <v>0</v>
      </c>
    </row>
    <row r="51" spans="2:19" s="4" customFormat="1" ht="15.75" x14ac:dyDescent="0.25">
      <c r="B51" s="32" t="s">
        <v>574</v>
      </c>
      <c r="C51" s="53"/>
      <c r="D51" s="33" t="s">
        <v>3</v>
      </c>
      <c r="E51" s="53" t="s">
        <v>112</v>
      </c>
      <c r="F51" s="54" t="s">
        <v>138</v>
      </c>
      <c r="G51" s="54" t="s">
        <v>139</v>
      </c>
      <c r="H51" s="53" t="s">
        <v>12</v>
      </c>
      <c r="I51" s="34" t="s">
        <v>424</v>
      </c>
      <c r="J51" s="53">
        <v>20003</v>
      </c>
      <c r="K51" s="53">
        <v>6</v>
      </c>
      <c r="L51" s="55"/>
      <c r="M51" s="53" t="s">
        <v>6</v>
      </c>
      <c r="N51" s="53">
        <v>1</v>
      </c>
      <c r="O51" s="53" t="s">
        <v>17</v>
      </c>
      <c r="P51" s="53">
        <v>2</v>
      </c>
      <c r="Q51" s="34">
        <f t="shared" si="0"/>
        <v>104</v>
      </c>
      <c r="R51" s="42"/>
      <c r="S51" s="43">
        <f t="shared" si="1"/>
        <v>0</v>
      </c>
    </row>
    <row r="52" spans="2:19" s="4" customFormat="1" ht="15.75" x14ac:dyDescent="0.25">
      <c r="B52" s="32" t="s">
        <v>575</v>
      </c>
      <c r="C52" s="53"/>
      <c r="D52" s="33" t="s">
        <v>3</v>
      </c>
      <c r="E52" s="53" t="s">
        <v>112</v>
      </c>
      <c r="F52" s="54" t="s">
        <v>159</v>
      </c>
      <c r="G52" s="54" t="s">
        <v>160</v>
      </c>
      <c r="H52" s="53" t="s">
        <v>25</v>
      </c>
      <c r="I52" s="34" t="s">
        <v>424</v>
      </c>
      <c r="J52" s="53">
        <v>20002</v>
      </c>
      <c r="K52" s="53">
        <v>6</v>
      </c>
      <c r="L52" s="55"/>
      <c r="M52" s="53" t="s">
        <v>6</v>
      </c>
      <c r="N52" s="53">
        <v>1</v>
      </c>
      <c r="O52" s="53" t="s">
        <v>7</v>
      </c>
      <c r="P52" s="53">
        <v>2</v>
      </c>
      <c r="Q52" s="34">
        <f t="shared" si="0"/>
        <v>104</v>
      </c>
      <c r="R52" s="42"/>
      <c r="S52" s="43">
        <f t="shared" si="1"/>
        <v>0</v>
      </c>
    </row>
    <row r="53" spans="2:19" s="4" customFormat="1" ht="15.75" x14ac:dyDescent="0.25">
      <c r="B53" s="32" t="s">
        <v>576</v>
      </c>
      <c r="C53" s="53"/>
      <c r="D53" s="33" t="s">
        <v>3</v>
      </c>
      <c r="E53" s="53" t="s">
        <v>3</v>
      </c>
      <c r="F53" s="54" t="s">
        <v>161</v>
      </c>
      <c r="G53" s="54" t="s">
        <v>162</v>
      </c>
      <c r="H53" s="53" t="s">
        <v>5</v>
      </c>
      <c r="I53" s="34" t="s">
        <v>424</v>
      </c>
      <c r="J53" s="53">
        <v>20001</v>
      </c>
      <c r="K53" s="53">
        <v>6</v>
      </c>
      <c r="L53" s="55"/>
      <c r="M53" s="53" t="s">
        <v>6</v>
      </c>
      <c r="N53" s="53">
        <v>1</v>
      </c>
      <c r="O53" s="53" t="s">
        <v>17</v>
      </c>
      <c r="P53" s="53">
        <v>2</v>
      </c>
      <c r="Q53" s="34">
        <f t="shared" si="0"/>
        <v>104</v>
      </c>
      <c r="R53" s="42"/>
      <c r="S53" s="43">
        <f t="shared" si="1"/>
        <v>0</v>
      </c>
    </row>
    <row r="54" spans="2:19" s="4" customFormat="1" ht="15.75" x14ac:dyDescent="0.25">
      <c r="B54" s="32" t="s">
        <v>577</v>
      </c>
      <c r="C54" s="53"/>
      <c r="D54" s="33" t="s">
        <v>3</v>
      </c>
      <c r="E54" s="53" t="s">
        <v>47</v>
      </c>
      <c r="F54" s="54" t="s">
        <v>180</v>
      </c>
      <c r="G54" s="54" t="s">
        <v>181</v>
      </c>
      <c r="H54" s="53" t="s">
        <v>25</v>
      </c>
      <c r="I54" s="34" t="s">
        <v>424</v>
      </c>
      <c r="J54" s="53">
        <v>20002</v>
      </c>
      <c r="K54" s="53">
        <v>6</v>
      </c>
      <c r="L54" s="55"/>
      <c r="M54" s="53" t="s">
        <v>6</v>
      </c>
      <c r="N54" s="53">
        <v>1</v>
      </c>
      <c r="O54" s="53" t="s">
        <v>17</v>
      </c>
      <c r="P54" s="53">
        <v>2</v>
      </c>
      <c r="Q54" s="34">
        <f t="shared" si="0"/>
        <v>104</v>
      </c>
      <c r="R54" s="42"/>
      <c r="S54" s="43">
        <f t="shared" si="1"/>
        <v>0</v>
      </c>
    </row>
    <row r="55" spans="2:19" s="4" customFormat="1" ht="15.75" x14ac:dyDescent="0.25">
      <c r="B55" s="32" t="s">
        <v>578</v>
      </c>
      <c r="C55" s="53"/>
      <c r="D55" s="33" t="s">
        <v>3</v>
      </c>
      <c r="E55" s="53" t="s">
        <v>47</v>
      </c>
      <c r="F55" s="54" t="s">
        <v>180</v>
      </c>
      <c r="G55" s="54" t="s">
        <v>181</v>
      </c>
      <c r="H55" s="53" t="s">
        <v>25</v>
      </c>
      <c r="I55" s="34" t="s">
        <v>424</v>
      </c>
      <c r="J55" s="53">
        <v>20002</v>
      </c>
      <c r="K55" s="53">
        <v>6</v>
      </c>
      <c r="L55" s="55"/>
      <c r="M55" s="53" t="s">
        <v>6</v>
      </c>
      <c r="N55" s="53">
        <v>1</v>
      </c>
      <c r="O55" s="53" t="s">
        <v>17</v>
      </c>
      <c r="P55" s="53">
        <v>2</v>
      </c>
      <c r="Q55" s="34">
        <f t="shared" si="0"/>
        <v>104</v>
      </c>
      <c r="R55" s="42"/>
      <c r="S55" s="43">
        <f t="shared" si="1"/>
        <v>0</v>
      </c>
    </row>
    <row r="56" spans="2:19" s="4" customFormat="1" ht="30" x14ac:dyDescent="0.25">
      <c r="B56" s="32" t="s">
        <v>579</v>
      </c>
      <c r="C56" s="53"/>
      <c r="D56" s="33" t="s">
        <v>3</v>
      </c>
      <c r="E56" s="53" t="s">
        <v>3</v>
      </c>
      <c r="F56" s="54" t="s">
        <v>193</v>
      </c>
      <c r="G56" s="54" t="s">
        <v>194</v>
      </c>
      <c r="H56" s="53" t="s">
        <v>12</v>
      </c>
      <c r="I56" s="34" t="s">
        <v>424</v>
      </c>
      <c r="J56" s="53">
        <v>20003</v>
      </c>
      <c r="K56" s="53">
        <v>6</v>
      </c>
      <c r="L56" s="55"/>
      <c r="M56" s="53" t="s">
        <v>6</v>
      </c>
      <c r="N56" s="53">
        <v>1</v>
      </c>
      <c r="O56" s="53" t="s">
        <v>17</v>
      </c>
      <c r="P56" s="53">
        <v>2</v>
      </c>
      <c r="Q56" s="34">
        <f t="shared" si="0"/>
        <v>104</v>
      </c>
      <c r="R56" s="42"/>
      <c r="S56" s="43">
        <f t="shared" si="1"/>
        <v>0</v>
      </c>
    </row>
    <row r="57" spans="2:19" s="4" customFormat="1" ht="30" x14ac:dyDescent="0.25">
      <c r="B57" s="32" t="s">
        <v>580</v>
      </c>
      <c r="C57" s="53"/>
      <c r="D57" s="33" t="s">
        <v>3</v>
      </c>
      <c r="E57" s="53" t="s">
        <v>9</v>
      </c>
      <c r="F57" s="54" t="s">
        <v>196</v>
      </c>
      <c r="G57" s="54" t="s">
        <v>194</v>
      </c>
      <c r="H57" s="53" t="s">
        <v>12</v>
      </c>
      <c r="I57" s="34" t="s">
        <v>424</v>
      </c>
      <c r="J57" s="53">
        <v>20003</v>
      </c>
      <c r="K57" s="53">
        <v>6</v>
      </c>
      <c r="L57" s="55"/>
      <c r="M57" s="53" t="s">
        <v>6</v>
      </c>
      <c r="N57" s="53">
        <v>1</v>
      </c>
      <c r="O57" s="53" t="s">
        <v>7</v>
      </c>
      <c r="P57" s="53">
        <v>2</v>
      </c>
      <c r="Q57" s="34">
        <f t="shared" si="0"/>
        <v>104</v>
      </c>
      <c r="R57" s="42"/>
      <c r="S57" s="43">
        <f t="shared" si="1"/>
        <v>0</v>
      </c>
    </row>
    <row r="58" spans="2:19" s="4" customFormat="1" ht="30" x14ac:dyDescent="0.25">
      <c r="B58" s="32" t="s">
        <v>581</v>
      </c>
      <c r="C58" s="53"/>
      <c r="D58" s="33" t="s">
        <v>3</v>
      </c>
      <c r="E58" s="53" t="s">
        <v>169</v>
      </c>
      <c r="F58" s="54" t="s">
        <v>206</v>
      </c>
      <c r="G58" s="54" t="s">
        <v>194</v>
      </c>
      <c r="H58" s="53" t="s">
        <v>12</v>
      </c>
      <c r="I58" s="34" t="s">
        <v>424</v>
      </c>
      <c r="J58" s="53">
        <v>20003</v>
      </c>
      <c r="K58" s="53">
        <v>6</v>
      </c>
      <c r="L58" s="55"/>
      <c r="M58" s="53" t="s">
        <v>6</v>
      </c>
      <c r="N58" s="53">
        <v>1</v>
      </c>
      <c r="O58" s="53" t="s">
        <v>7</v>
      </c>
      <c r="P58" s="53">
        <v>2</v>
      </c>
      <c r="Q58" s="34">
        <f t="shared" si="0"/>
        <v>104</v>
      </c>
      <c r="R58" s="42"/>
      <c r="S58" s="43">
        <f t="shared" si="1"/>
        <v>0</v>
      </c>
    </row>
    <row r="59" spans="2:19" s="4" customFormat="1" ht="15.75" x14ac:dyDescent="0.25">
      <c r="B59" s="32" t="s">
        <v>582</v>
      </c>
      <c r="C59" s="53"/>
      <c r="D59" s="33" t="s">
        <v>3</v>
      </c>
      <c r="E59" s="53" t="s">
        <v>213</v>
      </c>
      <c r="F59" s="54" t="s">
        <v>222</v>
      </c>
      <c r="G59" s="54" t="s">
        <v>223</v>
      </c>
      <c r="H59" s="53" t="s">
        <v>21</v>
      </c>
      <c r="I59" s="34" t="s">
        <v>424</v>
      </c>
      <c r="J59" s="53">
        <v>20024</v>
      </c>
      <c r="K59" s="53">
        <v>6</v>
      </c>
      <c r="L59" s="55"/>
      <c r="M59" s="53" t="s">
        <v>6</v>
      </c>
      <c r="N59" s="53">
        <v>1</v>
      </c>
      <c r="O59" s="53" t="s">
        <v>7</v>
      </c>
      <c r="P59" s="53">
        <v>2</v>
      </c>
      <c r="Q59" s="34">
        <f t="shared" si="0"/>
        <v>104</v>
      </c>
      <c r="R59" s="42"/>
      <c r="S59" s="43">
        <f t="shared" si="1"/>
        <v>0</v>
      </c>
    </row>
    <row r="60" spans="2:19" s="4" customFormat="1" ht="15.75" x14ac:dyDescent="0.25">
      <c r="B60" s="32" t="s">
        <v>583</v>
      </c>
      <c r="C60" s="53"/>
      <c r="D60" s="33" t="s">
        <v>3</v>
      </c>
      <c r="E60" s="53" t="s">
        <v>112</v>
      </c>
      <c r="F60" s="54" t="s">
        <v>235</v>
      </c>
      <c r="G60" s="54" t="s">
        <v>236</v>
      </c>
      <c r="H60" s="53" t="s">
        <v>25</v>
      </c>
      <c r="I60" s="34" t="s">
        <v>424</v>
      </c>
      <c r="J60" s="53">
        <v>20002</v>
      </c>
      <c r="K60" s="53">
        <v>6</v>
      </c>
      <c r="L60" s="55"/>
      <c r="M60" s="53" t="s">
        <v>6</v>
      </c>
      <c r="N60" s="53">
        <v>1</v>
      </c>
      <c r="O60" s="53" t="s">
        <v>7</v>
      </c>
      <c r="P60" s="53">
        <v>2</v>
      </c>
      <c r="Q60" s="34">
        <f t="shared" si="0"/>
        <v>104</v>
      </c>
      <c r="R60" s="42"/>
      <c r="S60" s="43">
        <f t="shared" si="1"/>
        <v>0</v>
      </c>
    </row>
    <row r="61" spans="2:19" s="4" customFormat="1" ht="15.75" x14ac:dyDescent="0.25">
      <c r="B61" s="32" t="s">
        <v>584</v>
      </c>
      <c r="C61" s="53"/>
      <c r="D61" s="33" t="s">
        <v>3</v>
      </c>
      <c r="E61" s="53" t="s">
        <v>9</v>
      </c>
      <c r="F61" s="54" t="s">
        <v>264</v>
      </c>
      <c r="G61" s="54" t="s">
        <v>265</v>
      </c>
      <c r="H61" s="53" t="s">
        <v>5</v>
      </c>
      <c r="I61" s="34" t="s">
        <v>424</v>
      </c>
      <c r="J61" s="53">
        <v>20009</v>
      </c>
      <c r="K61" s="53">
        <v>6</v>
      </c>
      <c r="L61" s="55"/>
      <c r="M61" s="53" t="s">
        <v>6</v>
      </c>
      <c r="N61" s="53">
        <v>1</v>
      </c>
      <c r="O61" s="53" t="s">
        <v>17</v>
      </c>
      <c r="P61" s="53">
        <v>2</v>
      </c>
      <c r="Q61" s="34">
        <f t="shared" si="0"/>
        <v>104</v>
      </c>
      <c r="R61" s="42"/>
      <c r="S61" s="43">
        <f t="shared" si="1"/>
        <v>0</v>
      </c>
    </row>
    <row r="62" spans="2:19" s="4" customFormat="1" ht="15.75" x14ac:dyDescent="0.25">
      <c r="B62" s="32" t="s">
        <v>585</v>
      </c>
      <c r="C62" s="53"/>
      <c r="D62" s="33" t="s">
        <v>3</v>
      </c>
      <c r="E62" s="53" t="s">
        <v>9</v>
      </c>
      <c r="F62" s="54" t="s">
        <v>264</v>
      </c>
      <c r="G62" s="54" t="s">
        <v>265</v>
      </c>
      <c r="H62" s="53" t="s">
        <v>5</v>
      </c>
      <c r="I62" s="34" t="s">
        <v>424</v>
      </c>
      <c r="J62" s="53">
        <v>20009</v>
      </c>
      <c r="K62" s="53">
        <v>6</v>
      </c>
      <c r="L62" s="55"/>
      <c r="M62" s="53" t="s">
        <v>6</v>
      </c>
      <c r="N62" s="53">
        <v>4</v>
      </c>
      <c r="O62" s="53" t="s">
        <v>7</v>
      </c>
      <c r="P62" s="53">
        <v>2</v>
      </c>
      <c r="Q62" s="34">
        <f t="shared" si="0"/>
        <v>416</v>
      </c>
      <c r="R62" s="42"/>
      <c r="S62" s="43">
        <f t="shared" si="1"/>
        <v>0</v>
      </c>
    </row>
    <row r="63" spans="2:19" s="4" customFormat="1" ht="15.75" x14ac:dyDescent="0.25">
      <c r="B63" s="32" t="s">
        <v>586</v>
      </c>
      <c r="C63" s="53"/>
      <c r="D63" s="33" t="s">
        <v>3</v>
      </c>
      <c r="E63" s="53" t="s">
        <v>112</v>
      </c>
      <c r="F63" s="54" t="s">
        <v>284</v>
      </c>
      <c r="G63" s="54" t="s">
        <v>285</v>
      </c>
      <c r="H63" s="53" t="s">
        <v>25</v>
      </c>
      <c r="I63" s="34" t="s">
        <v>424</v>
      </c>
      <c r="J63" s="53">
        <v>20002</v>
      </c>
      <c r="K63" s="53">
        <v>6</v>
      </c>
      <c r="L63" s="55"/>
      <c r="M63" s="53" t="s">
        <v>6</v>
      </c>
      <c r="N63" s="53">
        <v>1</v>
      </c>
      <c r="O63" s="53" t="s">
        <v>17</v>
      </c>
      <c r="P63" s="53">
        <v>2</v>
      </c>
      <c r="Q63" s="34">
        <f t="shared" si="0"/>
        <v>104</v>
      </c>
      <c r="R63" s="42"/>
      <c r="S63" s="43">
        <f t="shared" si="1"/>
        <v>0</v>
      </c>
    </row>
    <row r="64" spans="2:19" s="4" customFormat="1" ht="30" x14ac:dyDescent="0.25">
      <c r="B64" s="32" t="s">
        <v>587</v>
      </c>
      <c r="C64" s="53"/>
      <c r="D64" s="33" t="s">
        <v>3</v>
      </c>
      <c r="E64" s="53" t="s">
        <v>112</v>
      </c>
      <c r="F64" s="54" t="s">
        <v>286</v>
      </c>
      <c r="G64" s="54" t="s">
        <v>287</v>
      </c>
      <c r="H64" s="57" t="s">
        <v>21</v>
      </c>
      <c r="I64" s="34" t="s">
        <v>424</v>
      </c>
      <c r="J64" s="53">
        <v>20024</v>
      </c>
      <c r="K64" s="57">
        <v>6</v>
      </c>
      <c r="L64" s="55"/>
      <c r="M64" s="53" t="s">
        <v>6</v>
      </c>
      <c r="N64" s="53">
        <v>1</v>
      </c>
      <c r="O64" s="53" t="s">
        <v>17</v>
      </c>
      <c r="P64" s="53">
        <v>2</v>
      </c>
      <c r="Q64" s="34">
        <f t="shared" si="0"/>
        <v>104</v>
      </c>
      <c r="R64" s="42"/>
      <c r="S64" s="43">
        <f t="shared" si="1"/>
        <v>0</v>
      </c>
    </row>
    <row r="65" spans="2:19" s="4" customFormat="1" ht="15.75" x14ac:dyDescent="0.25">
      <c r="B65" s="32" t="s">
        <v>588</v>
      </c>
      <c r="C65" s="53"/>
      <c r="D65" s="33" t="s">
        <v>3</v>
      </c>
      <c r="E65" s="53" t="s">
        <v>4</v>
      </c>
      <c r="F65" s="54" t="s">
        <v>93</v>
      </c>
      <c r="G65" s="54" t="s">
        <v>94</v>
      </c>
      <c r="H65" s="53" t="s">
        <v>5</v>
      </c>
      <c r="I65" s="34" t="s">
        <v>424</v>
      </c>
      <c r="J65" s="53">
        <v>20001</v>
      </c>
      <c r="K65" s="57">
        <v>6</v>
      </c>
      <c r="L65" s="55"/>
      <c r="M65" s="53" t="s">
        <v>6</v>
      </c>
      <c r="N65" s="53">
        <v>1</v>
      </c>
      <c r="O65" s="53" t="s">
        <v>7</v>
      </c>
      <c r="P65" s="53">
        <v>2</v>
      </c>
      <c r="Q65" s="34">
        <f t="shared" si="0"/>
        <v>104</v>
      </c>
      <c r="R65" s="42"/>
      <c r="S65" s="43">
        <f t="shared" si="1"/>
        <v>0</v>
      </c>
    </row>
    <row r="66" spans="2:19" s="4" customFormat="1" ht="15.75" x14ac:dyDescent="0.25">
      <c r="B66" s="32" t="s">
        <v>589</v>
      </c>
      <c r="C66" s="53"/>
      <c r="D66" s="33" t="s">
        <v>3</v>
      </c>
      <c r="E66" s="53" t="s">
        <v>4</v>
      </c>
      <c r="F66" s="54" t="s">
        <v>95</v>
      </c>
      <c r="G66" s="54" t="s">
        <v>96</v>
      </c>
      <c r="H66" s="53" t="s">
        <v>21</v>
      </c>
      <c r="I66" s="34" t="s">
        <v>424</v>
      </c>
      <c r="J66" s="53">
        <v>20024</v>
      </c>
      <c r="K66" s="57">
        <v>6</v>
      </c>
      <c r="L66" s="55"/>
      <c r="M66" s="53" t="s">
        <v>89</v>
      </c>
      <c r="N66" s="53">
        <v>1</v>
      </c>
      <c r="O66" s="53" t="s">
        <v>17</v>
      </c>
      <c r="P66" s="53">
        <v>2</v>
      </c>
      <c r="Q66" s="34">
        <f t="shared" si="0"/>
        <v>104</v>
      </c>
      <c r="R66" s="42"/>
      <c r="S66" s="43">
        <f t="shared" si="1"/>
        <v>0</v>
      </c>
    </row>
    <row r="67" spans="2:19" s="4" customFormat="1" ht="15.75" x14ac:dyDescent="0.25">
      <c r="B67" s="32" t="s">
        <v>701</v>
      </c>
      <c r="C67" s="53"/>
      <c r="D67" s="59" t="s">
        <v>3</v>
      </c>
      <c r="E67" s="53" t="s">
        <v>112</v>
      </c>
      <c r="F67" s="54" t="s">
        <v>317</v>
      </c>
      <c r="G67" s="54" t="s">
        <v>318</v>
      </c>
      <c r="H67" s="53" t="s">
        <v>25</v>
      </c>
      <c r="I67" s="34" t="s">
        <v>424</v>
      </c>
      <c r="J67" s="53">
        <v>20002</v>
      </c>
      <c r="K67" s="57">
        <v>6</v>
      </c>
      <c r="L67" s="55"/>
      <c r="M67" s="53" t="s">
        <v>6</v>
      </c>
      <c r="N67" s="53">
        <v>1</v>
      </c>
      <c r="O67" s="53" t="s">
        <v>17</v>
      </c>
      <c r="P67" s="53">
        <v>2</v>
      </c>
      <c r="Q67" s="34">
        <f t="shared" si="0"/>
        <v>104</v>
      </c>
      <c r="R67" s="42"/>
      <c r="S67" s="43">
        <f t="shared" si="1"/>
        <v>0</v>
      </c>
    </row>
    <row r="68" spans="2:19" s="4" customFormat="1" ht="15.75" x14ac:dyDescent="0.25">
      <c r="B68" s="32" t="s">
        <v>702</v>
      </c>
      <c r="C68" s="53"/>
      <c r="D68" s="59" t="s">
        <v>3</v>
      </c>
      <c r="E68" s="53" t="s">
        <v>112</v>
      </c>
      <c r="F68" s="54" t="s">
        <v>333</v>
      </c>
      <c r="G68" s="54" t="s">
        <v>334</v>
      </c>
      <c r="H68" s="53" t="s">
        <v>25</v>
      </c>
      <c r="I68" s="34" t="s">
        <v>424</v>
      </c>
      <c r="J68" s="53">
        <v>20002</v>
      </c>
      <c r="K68" s="57">
        <v>6</v>
      </c>
      <c r="L68" s="55"/>
      <c r="M68" s="53" t="s">
        <v>6</v>
      </c>
      <c r="N68" s="53">
        <v>1</v>
      </c>
      <c r="O68" s="53" t="s">
        <v>7</v>
      </c>
      <c r="P68" s="53">
        <v>2</v>
      </c>
      <c r="Q68" s="34">
        <f t="shared" si="0"/>
        <v>104</v>
      </c>
      <c r="R68" s="42"/>
      <c r="S68" s="43">
        <f t="shared" si="1"/>
        <v>0</v>
      </c>
    </row>
    <row r="69" spans="2:19" s="4" customFormat="1" ht="15.75" x14ac:dyDescent="0.25">
      <c r="B69" s="32" t="s">
        <v>703</v>
      </c>
      <c r="C69" s="53"/>
      <c r="D69" s="59" t="s">
        <v>3</v>
      </c>
      <c r="E69" s="53" t="s">
        <v>112</v>
      </c>
      <c r="F69" s="54" t="s">
        <v>337</v>
      </c>
      <c r="G69" s="54" t="s">
        <v>338</v>
      </c>
      <c r="H69" s="53" t="s">
        <v>25</v>
      </c>
      <c r="I69" s="34" t="s">
        <v>424</v>
      </c>
      <c r="J69" s="53">
        <v>20002</v>
      </c>
      <c r="K69" s="57">
        <v>6</v>
      </c>
      <c r="L69" s="55"/>
      <c r="M69" s="53" t="s">
        <v>6</v>
      </c>
      <c r="N69" s="53">
        <v>1</v>
      </c>
      <c r="O69" s="53" t="s">
        <v>17</v>
      </c>
      <c r="P69" s="53">
        <v>2</v>
      </c>
      <c r="Q69" s="34">
        <f t="shared" si="0"/>
        <v>104</v>
      </c>
      <c r="R69" s="42"/>
      <c r="S69" s="43">
        <f t="shared" si="1"/>
        <v>0</v>
      </c>
    </row>
    <row r="70" spans="2:19" s="4" customFormat="1" ht="15.75" x14ac:dyDescent="0.25">
      <c r="B70" s="32" t="s">
        <v>704</v>
      </c>
      <c r="C70" s="53"/>
      <c r="D70" s="59" t="s">
        <v>3</v>
      </c>
      <c r="E70" s="53" t="s">
        <v>112</v>
      </c>
      <c r="F70" s="54" t="s">
        <v>354</v>
      </c>
      <c r="G70" s="54" t="s">
        <v>355</v>
      </c>
      <c r="H70" s="53" t="s">
        <v>12</v>
      </c>
      <c r="I70" s="34" t="s">
        <v>424</v>
      </c>
      <c r="J70" s="53">
        <v>20003</v>
      </c>
      <c r="K70" s="53">
        <v>6</v>
      </c>
      <c r="L70" s="55"/>
      <c r="M70" s="53" t="s">
        <v>6</v>
      </c>
      <c r="N70" s="53">
        <v>1</v>
      </c>
      <c r="O70" s="53" t="s">
        <v>17</v>
      </c>
      <c r="P70" s="53">
        <v>2</v>
      </c>
      <c r="Q70" s="34">
        <f t="shared" si="0"/>
        <v>104</v>
      </c>
      <c r="R70" s="42"/>
      <c r="S70" s="43">
        <f t="shared" si="1"/>
        <v>0</v>
      </c>
    </row>
    <row r="71" spans="2:19" s="4" customFormat="1" ht="30" x14ac:dyDescent="0.25">
      <c r="B71" s="32" t="s">
        <v>705</v>
      </c>
      <c r="C71" s="53"/>
      <c r="D71" s="59" t="s">
        <v>3</v>
      </c>
      <c r="E71" s="53" t="s">
        <v>112</v>
      </c>
      <c r="F71" s="54" t="s">
        <v>366</v>
      </c>
      <c r="G71" s="54" t="s">
        <v>367</v>
      </c>
      <c r="H71" s="53" t="s">
        <v>25</v>
      </c>
      <c r="I71" s="34" t="s">
        <v>424</v>
      </c>
      <c r="J71" s="53">
        <v>20002</v>
      </c>
      <c r="K71" s="53">
        <v>6</v>
      </c>
      <c r="L71" s="55"/>
      <c r="M71" s="53" t="s">
        <v>89</v>
      </c>
      <c r="N71" s="53">
        <v>1</v>
      </c>
      <c r="O71" s="53" t="s">
        <v>17</v>
      </c>
      <c r="P71" s="53">
        <v>2</v>
      </c>
      <c r="Q71" s="34">
        <f t="shared" si="0"/>
        <v>104</v>
      </c>
      <c r="R71" s="42"/>
      <c r="S71" s="43">
        <f t="shared" si="1"/>
        <v>0</v>
      </c>
    </row>
    <row r="72" spans="2:19" s="4" customFormat="1" ht="15.75" x14ac:dyDescent="0.25">
      <c r="B72" s="32" t="s">
        <v>706</v>
      </c>
      <c r="C72" s="53"/>
      <c r="D72" s="59" t="s">
        <v>3</v>
      </c>
      <c r="E72" s="53" t="s">
        <v>112</v>
      </c>
      <c r="F72" s="54" t="s">
        <v>380</v>
      </c>
      <c r="G72" s="54" t="s">
        <v>381</v>
      </c>
      <c r="H72" s="53" t="s">
        <v>25</v>
      </c>
      <c r="I72" s="34" t="s">
        <v>424</v>
      </c>
      <c r="J72" s="53">
        <v>20002</v>
      </c>
      <c r="K72" s="53">
        <v>6</v>
      </c>
      <c r="L72" s="55"/>
      <c r="M72" s="53" t="s">
        <v>89</v>
      </c>
      <c r="N72" s="53">
        <v>1</v>
      </c>
      <c r="O72" s="53" t="s">
        <v>17</v>
      </c>
      <c r="P72" s="53">
        <v>2</v>
      </c>
      <c r="Q72" s="34">
        <f t="shared" si="0"/>
        <v>104</v>
      </c>
      <c r="R72" s="42"/>
      <c r="S72" s="43">
        <f t="shared" si="1"/>
        <v>0</v>
      </c>
    </row>
    <row r="73" spans="2:19" s="4" customFormat="1" ht="15.75" x14ac:dyDescent="0.25">
      <c r="B73" s="32" t="s">
        <v>707</v>
      </c>
      <c r="C73" s="53"/>
      <c r="D73" s="59" t="s">
        <v>3</v>
      </c>
      <c r="E73" s="53" t="s">
        <v>112</v>
      </c>
      <c r="F73" s="54" t="s">
        <v>390</v>
      </c>
      <c r="G73" s="54" t="s">
        <v>391</v>
      </c>
      <c r="H73" s="53" t="s">
        <v>12</v>
      </c>
      <c r="I73" s="34" t="s">
        <v>424</v>
      </c>
      <c r="J73" s="53">
        <v>20003</v>
      </c>
      <c r="K73" s="53">
        <v>6</v>
      </c>
      <c r="L73" s="55"/>
      <c r="M73" s="53" t="s">
        <v>89</v>
      </c>
      <c r="N73" s="53">
        <v>1</v>
      </c>
      <c r="O73" s="53" t="s">
        <v>7</v>
      </c>
      <c r="P73" s="53">
        <v>2</v>
      </c>
      <c r="Q73" s="34">
        <f t="shared" si="0"/>
        <v>104</v>
      </c>
      <c r="R73" s="42"/>
      <c r="S73" s="43">
        <f t="shared" si="1"/>
        <v>0</v>
      </c>
    </row>
    <row r="74" spans="2:19" s="4" customFormat="1" ht="15.75" x14ac:dyDescent="0.25">
      <c r="B74" s="32" t="s">
        <v>708</v>
      </c>
      <c r="C74" s="53"/>
      <c r="D74" s="59" t="s">
        <v>3</v>
      </c>
      <c r="E74" s="53" t="s">
        <v>112</v>
      </c>
      <c r="F74" s="54" t="s">
        <v>392</v>
      </c>
      <c r="G74" s="54" t="s">
        <v>393</v>
      </c>
      <c r="H74" s="53" t="s">
        <v>5</v>
      </c>
      <c r="I74" s="34" t="s">
        <v>424</v>
      </c>
      <c r="J74" s="53">
        <v>20001</v>
      </c>
      <c r="K74" s="53">
        <v>6</v>
      </c>
      <c r="L74" s="55"/>
      <c r="M74" s="53" t="s">
        <v>6</v>
      </c>
      <c r="N74" s="53">
        <v>1</v>
      </c>
      <c r="O74" s="53" t="s">
        <v>394</v>
      </c>
      <c r="P74" s="53">
        <v>1</v>
      </c>
      <c r="Q74" s="34">
        <f t="shared" ref="Q74:Q137" si="2">SUM(N74*P74)*52</f>
        <v>52</v>
      </c>
      <c r="R74" s="42"/>
      <c r="S74" s="43">
        <f t="shared" ref="S74:S137" si="3">SUM(R74*Q74)</f>
        <v>0</v>
      </c>
    </row>
    <row r="75" spans="2:19" s="4" customFormat="1" ht="30" x14ac:dyDescent="0.25">
      <c r="B75" s="32" t="s">
        <v>709</v>
      </c>
      <c r="C75" s="53"/>
      <c r="D75" s="59" t="s">
        <v>3</v>
      </c>
      <c r="E75" s="53" t="s">
        <v>112</v>
      </c>
      <c r="F75" s="54" t="s">
        <v>397</v>
      </c>
      <c r="G75" s="54" t="s">
        <v>398</v>
      </c>
      <c r="H75" s="53" t="s">
        <v>12</v>
      </c>
      <c r="I75" s="34" t="s">
        <v>424</v>
      </c>
      <c r="J75" s="53">
        <v>20003</v>
      </c>
      <c r="K75" s="53">
        <v>6</v>
      </c>
      <c r="L75" s="55"/>
      <c r="M75" s="53" t="s">
        <v>6</v>
      </c>
      <c r="N75" s="53">
        <v>1</v>
      </c>
      <c r="O75" s="53" t="s">
        <v>17</v>
      </c>
      <c r="P75" s="53">
        <v>2</v>
      </c>
      <c r="Q75" s="34">
        <f t="shared" si="2"/>
        <v>104</v>
      </c>
      <c r="R75" s="42"/>
      <c r="S75" s="43">
        <f t="shared" si="3"/>
        <v>0</v>
      </c>
    </row>
    <row r="76" spans="2:19" s="4" customFormat="1" ht="15.75" x14ac:dyDescent="0.25">
      <c r="B76" s="32" t="s">
        <v>710</v>
      </c>
      <c r="C76" s="53"/>
      <c r="D76" s="59" t="s">
        <v>3</v>
      </c>
      <c r="E76" s="53" t="s">
        <v>112</v>
      </c>
      <c r="F76" s="54" t="s">
        <v>388</v>
      </c>
      <c r="G76" s="54" t="s">
        <v>389</v>
      </c>
      <c r="H76" s="53" t="s">
        <v>12</v>
      </c>
      <c r="I76" s="34" t="s">
        <v>424</v>
      </c>
      <c r="J76" s="53">
        <v>20003</v>
      </c>
      <c r="K76" s="53">
        <v>6</v>
      </c>
      <c r="L76" s="55"/>
      <c r="M76" s="53" t="s">
        <v>6</v>
      </c>
      <c r="N76" s="53">
        <v>1</v>
      </c>
      <c r="O76" s="53" t="s">
        <v>17</v>
      </c>
      <c r="P76" s="53">
        <v>2</v>
      </c>
      <c r="Q76" s="34">
        <f t="shared" si="2"/>
        <v>104</v>
      </c>
      <c r="R76" s="42"/>
      <c r="S76" s="43">
        <f t="shared" si="3"/>
        <v>0</v>
      </c>
    </row>
    <row r="77" spans="2:19" s="4" customFormat="1" ht="15.75" x14ac:dyDescent="0.25">
      <c r="B77" s="32" t="s">
        <v>711</v>
      </c>
      <c r="C77" s="53"/>
      <c r="D77" s="59" t="s">
        <v>3</v>
      </c>
      <c r="E77" s="53" t="s">
        <v>30</v>
      </c>
      <c r="F77" s="54" t="s">
        <v>108</v>
      </c>
      <c r="G77" s="54" t="s">
        <v>109</v>
      </c>
      <c r="H77" s="53" t="s">
        <v>12</v>
      </c>
      <c r="I77" s="34" t="s">
        <v>424</v>
      </c>
      <c r="J77" s="53">
        <v>20019</v>
      </c>
      <c r="K77" s="53">
        <v>7</v>
      </c>
      <c r="L77" s="55"/>
      <c r="M77" s="53" t="s">
        <v>6</v>
      </c>
      <c r="N77" s="53">
        <v>1</v>
      </c>
      <c r="O77" s="53" t="s">
        <v>17</v>
      </c>
      <c r="P77" s="53">
        <v>2</v>
      </c>
      <c r="Q77" s="34">
        <f t="shared" si="2"/>
        <v>104</v>
      </c>
      <c r="R77" s="42"/>
      <c r="S77" s="43">
        <f t="shared" si="3"/>
        <v>0</v>
      </c>
    </row>
    <row r="78" spans="2:19" s="4" customFormat="1" ht="15.75" x14ac:dyDescent="0.25">
      <c r="B78" s="32" t="s">
        <v>712</v>
      </c>
      <c r="C78" s="53"/>
      <c r="D78" s="59" t="s">
        <v>3</v>
      </c>
      <c r="E78" s="53" t="s">
        <v>112</v>
      </c>
      <c r="F78" s="54" t="s">
        <v>118</v>
      </c>
      <c r="G78" s="54" t="s">
        <v>119</v>
      </c>
      <c r="H78" s="53" t="s">
        <v>25</v>
      </c>
      <c r="I78" s="34" t="s">
        <v>424</v>
      </c>
      <c r="J78" s="53">
        <v>20019</v>
      </c>
      <c r="K78" s="53">
        <v>7</v>
      </c>
      <c r="L78" s="55"/>
      <c r="M78" s="53" t="s">
        <v>89</v>
      </c>
      <c r="N78" s="53">
        <v>1</v>
      </c>
      <c r="O78" s="53" t="s">
        <v>7</v>
      </c>
      <c r="P78" s="53">
        <v>2</v>
      </c>
      <c r="Q78" s="34">
        <f t="shared" si="2"/>
        <v>104</v>
      </c>
      <c r="R78" s="42"/>
      <c r="S78" s="43">
        <f t="shared" si="3"/>
        <v>0</v>
      </c>
    </row>
    <row r="79" spans="2:19" s="4" customFormat="1" ht="15.75" x14ac:dyDescent="0.25">
      <c r="B79" s="32" t="s">
        <v>713</v>
      </c>
      <c r="C79" s="53"/>
      <c r="D79" s="59" t="s">
        <v>3</v>
      </c>
      <c r="E79" s="53" t="s">
        <v>112</v>
      </c>
      <c r="F79" s="54" t="s">
        <v>133</v>
      </c>
      <c r="G79" s="54" t="s">
        <v>134</v>
      </c>
      <c r="H79" s="53" t="s">
        <v>12</v>
      </c>
      <c r="I79" s="34" t="s">
        <v>424</v>
      </c>
      <c r="J79" s="53">
        <v>20020</v>
      </c>
      <c r="K79" s="53">
        <v>7</v>
      </c>
      <c r="L79" s="55"/>
      <c r="M79" s="53" t="s">
        <v>6</v>
      </c>
      <c r="N79" s="53">
        <v>1</v>
      </c>
      <c r="O79" s="53" t="s">
        <v>17</v>
      </c>
      <c r="P79" s="53">
        <v>2</v>
      </c>
      <c r="Q79" s="34">
        <f t="shared" si="2"/>
        <v>104</v>
      </c>
      <c r="R79" s="42"/>
      <c r="S79" s="43">
        <f t="shared" si="3"/>
        <v>0</v>
      </c>
    </row>
    <row r="80" spans="2:19" s="4" customFormat="1" ht="15.75" x14ac:dyDescent="0.25">
      <c r="B80" s="32" t="s">
        <v>714</v>
      </c>
      <c r="C80" s="53"/>
      <c r="D80" s="59" t="s">
        <v>3</v>
      </c>
      <c r="E80" s="53" t="s">
        <v>4</v>
      </c>
      <c r="F80" s="54" t="s">
        <v>38</v>
      </c>
      <c r="G80" s="54" t="s">
        <v>39</v>
      </c>
      <c r="H80" s="53" t="s">
        <v>12</v>
      </c>
      <c r="I80" s="34" t="s">
        <v>424</v>
      </c>
      <c r="J80" s="53">
        <v>20019</v>
      </c>
      <c r="K80" s="53">
        <v>7</v>
      </c>
      <c r="L80" s="55"/>
      <c r="M80" s="53" t="s">
        <v>6</v>
      </c>
      <c r="N80" s="53">
        <v>1</v>
      </c>
      <c r="O80" s="53" t="s">
        <v>7</v>
      </c>
      <c r="P80" s="53">
        <v>2</v>
      </c>
      <c r="Q80" s="34">
        <f t="shared" si="2"/>
        <v>104</v>
      </c>
      <c r="R80" s="42"/>
      <c r="S80" s="43">
        <f t="shared" si="3"/>
        <v>0</v>
      </c>
    </row>
    <row r="81" spans="2:19" s="4" customFormat="1" ht="15.75" x14ac:dyDescent="0.25">
      <c r="B81" s="32" t="s">
        <v>715</v>
      </c>
      <c r="C81" s="53"/>
      <c r="D81" s="59" t="s">
        <v>3</v>
      </c>
      <c r="E81" s="53" t="s">
        <v>4</v>
      </c>
      <c r="F81" s="54" t="s">
        <v>136</v>
      </c>
      <c r="G81" s="54" t="s">
        <v>41</v>
      </c>
      <c r="H81" s="53" t="s">
        <v>12</v>
      </c>
      <c r="I81" s="34" t="s">
        <v>424</v>
      </c>
      <c r="J81" s="53">
        <v>20019</v>
      </c>
      <c r="K81" s="53">
        <v>7</v>
      </c>
      <c r="L81" s="55"/>
      <c r="M81" s="53" t="s">
        <v>6</v>
      </c>
      <c r="N81" s="53">
        <v>1</v>
      </c>
      <c r="O81" s="53" t="s">
        <v>7</v>
      </c>
      <c r="P81" s="53">
        <v>2</v>
      </c>
      <c r="Q81" s="34">
        <f t="shared" si="2"/>
        <v>104</v>
      </c>
      <c r="R81" s="42"/>
      <c r="S81" s="43">
        <f t="shared" si="3"/>
        <v>0</v>
      </c>
    </row>
    <row r="82" spans="2:19" s="4" customFormat="1" ht="15.75" x14ac:dyDescent="0.25">
      <c r="B82" s="32" t="s">
        <v>716</v>
      </c>
      <c r="C82" s="53"/>
      <c r="D82" s="59" t="s">
        <v>3</v>
      </c>
      <c r="E82" s="53" t="s">
        <v>112</v>
      </c>
      <c r="F82" s="54" t="s">
        <v>153</v>
      </c>
      <c r="G82" s="54" t="s">
        <v>154</v>
      </c>
      <c r="H82" s="53" t="s">
        <v>25</v>
      </c>
      <c r="I82" s="34" t="s">
        <v>424</v>
      </c>
      <c r="J82" s="53">
        <v>20019</v>
      </c>
      <c r="K82" s="53">
        <v>7</v>
      </c>
      <c r="L82" s="55"/>
      <c r="M82" s="53" t="s">
        <v>6</v>
      </c>
      <c r="N82" s="53">
        <v>1</v>
      </c>
      <c r="O82" s="53" t="s">
        <v>7</v>
      </c>
      <c r="P82" s="53">
        <v>2</v>
      </c>
      <c r="Q82" s="34">
        <f t="shared" si="2"/>
        <v>104</v>
      </c>
      <c r="R82" s="42"/>
      <c r="S82" s="43">
        <f t="shared" si="3"/>
        <v>0</v>
      </c>
    </row>
    <row r="83" spans="2:19" s="4" customFormat="1" ht="15.75" x14ac:dyDescent="0.25">
      <c r="B83" s="32" t="s">
        <v>717</v>
      </c>
      <c r="C83" s="53"/>
      <c r="D83" s="59" t="s">
        <v>3</v>
      </c>
      <c r="E83" s="53" t="s">
        <v>112</v>
      </c>
      <c r="F83" s="54" t="s">
        <v>157</v>
      </c>
      <c r="G83" s="54" t="s">
        <v>158</v>
      </c>
      <c r="H83" s="53" t="s">
        <v>12</v>
      </c>
      <c r="I83" s="34" t="s">
        <v>424</v>
      </c>
      <c r="J83" s="53">
        <v>20019</v>
      </c>
      <c r="K83" s="53">
        <v>7</v>
      </c>
      <c r="L83" s="55"/>
      <c r="M83" s="53" t="s">
        <v>6</v>
      </c>
      <c r="N83" s="53">
        <v>1</v>
      </c>
      <c r="O83" s="53" t="s">
        <v>17</v>
      </c>
      <c r="P83" s="53">
        <v>2</v>
      </c>
      <c r="Q83" s="34">
        <f t="shared" si="2"/>
        <v>104</v>
      </c>
      <c r="R83" s="42"/>
      <c r="S83" s="43">
        <f t="shared" si="3"/>
        <v>0</v>
      </c>
    </row>
    <row r="84" spans="2:19" s="4" customFormat="1" ht="15.75" x14ac:dyDescent="0.25">
      <c r="B84" s="32" t="s">
        <v>718</v>
      </c>
      <c r="C84" s="53"/>
      <c r="D84" s="59" t="s">
        <v>3</v>
      </c>
      <c r="E84" s="53" t="s">
        <v>4</v>
      </c>
      <c r="F84" s="54" t="s">
        <v>187</v>
      </c>
      <c r="G84" s="54" t="s">
        <v>188</v>
      </c>
      <c r="H84" s="53" t="s">
        <v>25</v>
      </c>
      <c r="I84" s="34" t="s">
        <v>424</v>
      </c>
      <c r="J84" s="53">
        <v>20019</v>
      </c>
      <c r="K84" s="53">
        <v>7</v>
      </c>
      <c r="L84" s="55"/>
      <c r="M84" s="53" t="s">
        <v>6</v>
      </c>
      <c r="N84" s="53">
        <v>1</v>
      </c>
      <c r="O84" s="53" t="s">
        <v>17</v>
      </c>
      <c r="P84" s="53">
        <v>2</v>
      </c>
      <c r="Q84" s="34">
        <f t="shared" si="2"/>
        <v>104</v>
      </c>
      <c r="R84" s="42"/>
      <c r="S84" s="43">
        <f t="shared" si="3"/>
        <v>0</v>
      </c>
    </row>
    <row r="85" spans="2:19" s="4" customFormat="1" ht="30" x14ac:dyDescent="0.25">
      <c r="B85" s="32" t="s">
        <v>719</v>
      </c>
      <c r="C85" s="53"/>
      <c r="D85" s="59" t="s">
        <v>3</v>
      </c>
      <c r="E85" s="53" t="s">
        <v>9</v>
      </c>
      <c r="F85" s="54" t="s">
        <v>10</v>
      </c>
      <c r="G85" s="54" t="s">
        <v>11</v>
      </c>
      <c r="H85" s="53" t="s">
        <v>12</v>
      </c>
      <c r="I85" s="34" t="s">
        <v>424</v>
      </c>
      <c r="J85" s="53">
        <v>20019</v>
      </c>
      <c r="K85" s="53">
        <v>7</v>
      </c>
      <c r="L85" s="55"/>
      <c r="M85" s="53" t="s">
        <v>6</v>
      </c>
      <c r="N85" s="53">
        <v>1</v>
      </c>
      <c r="O85" s="53" t="s">
        <v>7</v>
      </c>
      <c r="P85" s="53">
        <v>2</v>
      </c>
      <c r="Q85" s="34">
        <f t="shared" si="2"/>
        <v>104</v>
      </c>
      <c r="R85" s="42"/>
      <c r="S85" s="43">
        <f t="shared" si="3"/>
        <v>0</v>
      </c>
    </row>
    <row r="86" spans="2:19" s="4" customFormat="1" ht="15.75" x14ac:dyDescent="0.25">
      <c r="B86" s="32" t="s">
        <v>720</v>
      </c>
      <c r="C86" s="53"/>
      <c r="D86" s="59" t="s">
        <v>3</v>
      </c>
      <c r="E86" s="53" t="s">
        <v>112</v>
      </c>
      <c r="F86" s="54" t="s">
        <v>226</v>
      </c>
      <c r="G86" s="54" t="s">
        <v>227</v>
      </c>
      <c r="H86" s="53" t="s">
        <v>25</v>
      </c>
      <c r="I86" s="34" t="s">
        <v>424</v>
      </c>
      <c r="J86" s="53">
        <v>20019</v>
      </c>
      <c r="K86" s="53">
        <v>7</v>
      </c>
      <c r="L86" s="55"/>
      <c r="M86" s="53" t="s">
        <v>6</v>
      </c>
      <c r="N86" s="53">
        <v>1</v>
      </c>
      <c r="O86" s="53" t="s">
        <v>17</v>
      </c>
      <c r="P86" s="53">
        <v>2</v>
      </c>
      <c r="Q86" s="34">
        <f t="shared" si="2"/>
        <v>104</v>
      </c>
      <c r="R86" s="42"/>
      <c r="S86" s="43">
        <f t="shared" si="3"/>
        <v>0</v>
      </c>
    </row>
    <row r="87" spans="2:19" s="4" customFormat="1" ht="15.75" x14ac:dyDescent="0.25">
      <c r="B87" s="32" t="s">
        <v>721</v>
      </c>
      <c r="C87" s="53"/>
      <c r="D87" s="59" t="s">
        <v>3</v>
      </c>
      <c r="E87" s="53" t="s">
        <v>4</v>
      </c>
      <c r="F87" s="54" t="s">
        <v>81</v>
      </c>
      <c r="G87" s="54" t="s">
        <v>82</v>
      </c>
      <c r="H87" s="53" t="s">
        <v>12</v>
      </c>
      <c r="I87" s="34" t="s">
        <v>424</v>
      </c>
      <c r="J87" s="53">
        <v>20020</v>
      </c>
      <c r="K87" s="53">
        <v>7</v>
      </c>
      <c r="L87" s="55"/>
      <c r="M87" s="53" t="s">
        <v>6</v>
      </c>
      <c r="N87" s="53">
        <v>1</v>
      </c>
      <c r="O87" s="53" t="s">
        <v>17</v>
      </c>
      <c r="P87" s="53">
        <v>2</v>
      </c>
      <c r="Q87" s="34">
        <f t="shared" si="2"/>
        <v>104</v>
      </c>
      <c r="R87" s="42"/>
      <c r="S87" s="43">
        <f t="shared" si="3"/>
        <v>0</v>
      </c>
    </row>
    <row r="88" spans="2:19" s="4" customFormat="1" ht="15.75" x14ac:dyDescent="0.25">
      <c r="B88" s="32" t="s">
        <v>722</v>
      </c>
      <c r="C88" s="53"/>
      <c r="D88" s="59" t="s">
        <v>3</v>
      </c>
      <c r="E88" s="53" t="s">
        <v>112</v>
      </c>
      <c r="F88" s="54" t="s">
        <v>269</v>
      </c>
      <c r="G88" s="54" t="s">
        <v>270</v>
      </c>
      <c r="H88" s="53" t="s">
        <v>25</v>
      </c>
      <c r="I88" s="34" t="s">
        <v>424</v>
      </c>
      <c r="J88" s="53">
        <v>20019</v>
      </c>
      <c r="K88" s="53">
        <v>7</v>
      </c>
      <c r="L88" s="55"/>
      <c r="M88" s="53" t="s">
        <v>6</v>
      </c>
      <c r="N88" s="53">
        <v>1</v>
      </c>
      <c r="O88" s="53" t="s">
        <v>17</v>
      </c>
      <c r="P88" s="53">
        <v>2</v>
      </c>
      <c r="Q88" s="34">
        <f t="shared" si="2"/>
        <v>104</v>
      </c>
      <c r="R88" s="42"/>
      <c r="S88" s="43">
        <f t="shared" si="3"/>
        <v>0</v>
      </c>
    </row>
    <row r="89" spans="2:19" s="4" customFormat="1" ht="15.75" x14ac:dyDescent="0.25">
      <c r="B89" s="32" t="s">
        <v>723</v>
      </c>
      <c r="C89" s="53"/>
      <c r="D89" s="59" t="s">
        <v>3</v>
      </c>
      <c r="E89" s="53" t="s">
        <v>4</v>
      </c>
      <c r="F89" s="54" t="s">
        <v>87</v>
      </c>
      <c r="G89" s="54" t="s">
        <v>88</v>
      </c>
      <c r="H89" s="53" t="s">
        <v>12</v>
      </c>
      <c r="I89" s="34" t="s">
        <v>424</v>
      </c>
      <c r="J89" s="53">
        <v>20020</v>
      </c>
      <c r="K89" s="53">
        <v>7</v>
      </c>
      <c r="L89" s="55"/>
      <c r="M89" s="53" t="s">
        <v>6</v>
      </c>
      <c r="N89" s="53">
        <v>1</v>
      </c>
      <c r="O89" s="53" t="s">
        <v>17</v>
      </c>
      <c r="P89" s="53">
        <v>2</v>
      </c>
      <c r="Q89" s="34">
        <f t="shared" si="2"/>
        <v>104</v>
      </c>
      <c r="R89" s="42"/>
      <c r="S89" s="43">
        <f t="shared" si="3"/>
        <v>0</v>
      </c>
    </row>
    <row r="90" spans="2:19" s="4" customFormat="1" ht="15.75" x14ac:dyDescent="0.25">
      <c r="B90" s="32" t="s">
        <v>724</v>
      </c>
      <c r="C90" s="53"/>
      <c r="D90" s="59" t="s">
        <v>3</v>
      </c>
      <c r="E90" s="53" t="s">
        <v>112</v>
      </c>
      <c r="F90" s="54" t="s">
        <v>279</v>
      </c>
      <c r="G90" s="54" t="s">
        <v>280</v>
      </c>
      <c r="H90" s="53" t="s">
        <v>25</v>
      </c>
      <c r="I90" s="34" t="s">
        <v>424</v>
      </c>
      <c r="J90" s="53">
        <v>20019</v>
      </c>
      <c r="K90" s="53">
        <v>7</v>
      </c>
      <c r="L90" s="55"/>
      <c r="M90" s="53" t="s">
        <v>6</v>
      </c>
      <c r="N90" s="53">
        <v>1</v>
      </c>
      <c r="O90" s="53" t="s">
        <v>17</v>
      </c>
      <c r="P90" s="53">
        <v>2</v>
      </c>
      <c r="Q90" s="34">
        <f t="shared" si="2"/>
        <v>104</v>
      </c>
      <c r="R90" s="42"/>
      <c r="S90" s="43">
        <f t="shared" si="3"/>
        <v>0</v>
      </c>
    </row>
    <row r="91" spans="2:19" s="4" customFormat="1" ht="15.75" x14ac:dyDescent="0.25">
      <c r="B91" s="32" t="s">
        <v>725</v>
      </c>
      <c r="C91" s="53"/>
      <c r="D91" s="59" t="s">
        <v>3</v>
      </c>
      <c r="E91" s="53" t="s">
        <v>112</v>
      </c>
      <c r="F91" s="54" t="s">
        <v>293</v>
      </c>
      <c r="G91" s="54" t="s">
        <v>294</v>
      </c>
      <c r="H91" s="53" t="s">
        <v>25</v>
      </c>
      <c r="I91" s="34" t="s">
        <v>424</v>
      </c>
      <c r="J91" s="53">
        <v>20019</v>
      </c>
      <c r="K91" s="53">
        <v>7</v>
      </c>
      <c r="L91" s="55"/>
      <c r="M91" s="53" t="s">
        <v>6</v>
      </c>
      <c r="N91" s="53">
        <v>1</v>
      </c>
      <c r="O91" s="53" t="s">
        <v>7</v>
      </c>
      <c r="P91" s="53">
        <v>2</v>
      </c>
      <c r="Q91" s="34">
        <f t="shared" si="2"/>
        <v>104</v>
      </c>
      <c r="R91" s="42"/>
      <c r="S91" s="43">
        <f t="shared" si="3"/>
        <v>0</v>
      </c>
    </row>
    <row r="92" spans="2:19" s="4" customFormat="1" ht="15.75" x14ac:dyDescent="0.25">
      <c r="B92" s="32" t="s">
        <v>726</v>
      </c>
      <c r="C92" s="53"/>
      <c r="D92" s="59" t="s">
        <v>3</v>
      </c>
      <c r="E92" s="53" t="s">
        <v>112</v>
      </c>
      <c r="F92" s="54" t="s">
        <v>298</v>
      </c>
      <c r="G92" s="54" t="s">
        <v>299</v>
      </c>
      <c r="H92" s="53" t="s">
        <v>12</v>
      </c>
      <c r="I92" s="34" t="s">
        <v>424</v>
      </c>
      <c r="J92" s="53">
        <v>20019</v>
      </c>
      <c r="K92" s="53">
        <v>7</v>
      </c>
      <c r="L92" s="55"/>
      <c r="M92" s="53" t="s">
        <v>6</v>
      </c>
      <c r="N92" s="53">
        <v>1</v>
      </c>
      <c r="O92" s="53" t="s">
        <v>17</v>
      </c>
      <c r="P92" s="53">
        <v>2</v>
      </c>
      <c r="Q92" s="34">
        <f t="shared" si="2"/>
        <v>104</v>
      </c>
      <c r="R92" s="42"/>
      <c r="S92" s="43">
        <f t="shared" si="3"/>
        <v>0</v>
      </c>
    </row>
    <row r="93" spans="2:19" s="4" customFormat="1" ht="15.75" x14ac:dyDescent="0.25">
      <c r="B93" s="32" t="s">
        <v>727</v>
      </c>
      <c r="C93" s="53"/>
      <c r="D93" s="59" t="s">
        <v>3</v>
      </c>
      <c r="E93" s="53" t="s">
        <v>4</v>
      </c>
      <c r="F93" s="54" t="s">
        <v>329</v>
      </c>
      <c r="G93" s="54" t="s">
        <v>330</v>
      </c>
      <c r="H93" s="53" t="s">
        <v>25</v>
      </c>
      <c r="I93" s="34" t="s">
        <v>424</v>
      </c>
      <c r="J93" s="53">
        <v>20019</v>
      </c>
      <c r="K93" s="53">
        <v>7</v>
      </c>
      <c r="L93" s="55"/>
      <c r="M93" s="53" t="s">
        <v>89</v>
      </c>
      <c r="N93" s="53">
        <v>1</v>
      </c>
      <c r="O93" s="53" t="s">
        <v>7</v>
      </c>
      <c r="P93" s="53">
        <v>2</v>
      </c>
      <c r="Q93" s="34">
        <f t="shared" si="2"/>
        <v>104</v>
      </c>
      <c r="R93" s="42"/>
      <c r="S93" s="43">
        <f t="shared" si="3"/>
        <v>0</v>
      </c>
    </row>
    <row r="94" spans="2:19" s="4" customFormat="1" ht="15.75" x14ac:dyDescent="0.25">
      <c r="B94" s="32" t="s">
        <v>728</v>
      </c>
      <c r="C94" s="53"/>
      <c r="D94" s="59" t="s">
        <v>3</v>
      </c>
      <c r="E94" s="53" t="s">
        <v>4</v>
      </c>
      <c r="F94" s="54" t="s">
        <v>331</v>
      </c>
      <c r="G94" s="54" t="s">
        <v>332</v>
      </c>
      <c r="H94" s="53" t="s">
        <v>25</v>
      </c>
      <c r="I94" s="34" t="s">
        <v>424</v>
      </c>
      <c r="J94" s="53">
        <v>20019</v>
      </c>
      <c r="K94" s="53">
        <v>7</v>
      </c>
      <c r="L94" s="55"/>
      <c r="M94" s="53" t="s">
        <v>89</v>
      </c>
      <c r="N94" s="53">
        <v>1</v>
      </c>
      <c r="O94" s="53" t="s">
        <v>7</v>
      </c>
      <c r="P94" s="53">
        <v>2</v>
      </c>
      <c r="Q94" s="34">
        <f t="shared" si="2"/>
        <v>104</v>
      </c>
      <c r="R94" s="42"/>
      <c r="S94" s="43">
        <f t="shared" si="3"/>
        <v>0</v>
      </c>
    </row>
    <row r="95" spans="2:19" s="4" customFormat="1" ht="30" x14ac:dyDescent="0.25">
      <c r="B95" s="32" t="s">
        <v>729</v>
      </c>
      <c r="C95" s="53"/>
      <c r="D95" s="59" t="s">
        <v>3</v>
      </c>
      <c r="E95" s="53" t="s">
        <v>30</v>
      </c>
      <c r="F95" s="54" t="s">
        <v>343</v>
      </c>
      <c r="G95" s="54" t="s">
        <v>344</v>
      </c>
      <c r="H95" s="53" t="s">
        <v>25</v>
      </c>
      <c r="I95" s="34" t="s">
        <v>424</v>
      </c>
      <c r="J95" s="53">
        <v>20019</v>
      </c>
      <c r="K95" s="53">
        <v>7</v>
      </c>
      <c r="L95" s="55"/>
      <c r="M95" s="53" t="s">
        <v>6</v>
      </c>
      <c r="N95" s="53">
        <v>1</v>
      </c>
      <c r="O95" s="53" t="s">
        <v>7</v>
      </c>
      <c r="P95" s="53">
        <v>2</v>
      </c>
      <c r="Q95" s="34">
        <f t="shared" si="2"/>
        <v>104</v>
      </c>
      <c r="R95" s="42"/>
      <c r="S95" s="43">
        <f t="shared" si="3"/>
        <v>0</v>
      </c>
    </row>
    <row r="96" spans="2:19" s="4" customFormat="1" ht="15.75" x14ac:dyDescent="0.25">
      <c r="B96" s="32" t="s">
        <v>730</v>
      </c>
      <c r="C96" s="53"/>
      <c r="D96" s="59" t="s">
        <v>3</v>
      </c>
      <c r="E96" s="53" t="s">
        <v>112</v>
      </c>
      <c r="F96" s="54" t="s">
        <v>346</v>
      </c>
      <c r="G96" s="54" t="s">
        <v>347</v>
      </c>
      <c r="H96" s="53" t="s">
        <v>12</v>
      </c>
      <c r="I96" s="34" t="s">
        <v>424</v>
      </c>
      <c r="J96" s="53">
        <v>20019</v>
      </c>
      <c r="K96" s="53">
        <v>7</v>
      </c>
      <c r="L96" s="55"/>
      <c r="M96" s="53" t="s">
        <v>6</v>
      </c>
      <c r="N96" s="53">
        <v>1</v>
      </c>
      <c r="O96" s="53" t="s">
        <v>7</v>
      </c>
      <c r="P96" s="53">
        <v>2</v>
      </c>
      <c r="Q96" s="34">
        <f t="shared" si="2"/>
        <v>104</v>
      </c>
      <c r="R96" s="42"/>
      <c r="S96" s="43">
        <f t="shared" si="3"/>
        <v>0</v>
      </c>
    </row>
    <row r="97" spans="2:19" s="4" customFormat="1" ht="15.75" x14ac:dyDescent="0.25">
      <c r="B97" s="32" t="s">
        <v>731</v>
      </c>
      <c r="C97" s="53"/>
      <c r="D97" s="59" t="s">
        <v>3</v>
      </c>
      <c r="E97" s="53" t="s">
        <v>112</v>
      </c>
      <c r="F97" s="54" t="s">
        <v>358</v>
      </c>
      <c r="G97" s="54" t="s">
        <v>359</v>
      </c>
      <c r="H97" s="53" t="s">
        <v>12</v>
      </c>
      <c r="I97" s="34" t="s">
        <v>424</v>
      </c>
      <c r="J97" s="53">
        <v>20019</v>
      </c>
      <c r="K97" s="53">
        <v>7</v>
      </c>
      <c r="L97" s="55"/>
      <c r="M97" s="53" t="s">
        <v>6</v>
      </c>
      <c r="N97" s="53">
        <v>1</v>
      </c>
      <c r="O97" s="53" t="s">
        <v>17</v>
      </c>
      <c r="P97" s="53">
        <v>2</v>
      </c>
      <c r="Q97" s="34">
        <f t="shared" si="2"/>
        <v>104</v>
      </c>
      <c r="R97" s="42"/>
      <c r="S97" s="43">
        <f t="shared" si="3"/>
        <v>0</v>
      </c>
    </row>
    <row r="98" spans="2:19" s="4" customFormat="1" ht="15.75" x14ac:dyDescent="0.25">
      <c r="B98" s="32" t="s">
        <v>732</v>
      </c>
      <c r="C98" s="53"/>
      <c r="D98" s="59" t="s">
        <v>3</v>
      </c>
      <c r="E98" s="53" t="s">
        <v>112</v>
      </c>
      <c r="F98" s="54" t="s">
        <v>360</v>
      </c>
      <c r="G98" s="54" t="s">
        <v>361</v>
      </c>
      <c r="H98" s="53" t="s">
        <v>12</v>
      </c>
      <c r="I98" s="34" t="s">
        <v>424</v>
      </c>
      <c r="J98" s="53">
        <v>20020</v>
      </c>
      <c r="K98" s="53">
        <v>7</v>
      </c>
      <c r="L98" s="55"/>
      <c r="M98" s="53" t="s">
        <v>6</v>
      </c>
      <c r="N98" s="53">
        <v>1</v>
      </c>
      <c r="O98" s="53" t="s">
        <v>7</v>
      </c>
      <c r="P98" s="53">
        <v>2</v>
      </c>
      <c r="Q98" s="34">
        <f t="shared" si="2"/>
        <v>104</v>
      </c>
      <c r="R98" s="42"/>
      <c r="S98" s="43">
        <f t="shared" si="3"/>
        <v>0</v>
      </c>
    </row>
    <row r="99" spans="2:19" s="4" customFormat="1" ht="15.75" x14ac:dyDescent="0.25">
      <c r="B99" s="32" t="s">
        <v>733</v>
      </c>
      <c r="C99" s="53"/>
      <c r="D99" s="59" t="s">
        <v>3</v>
      </c>
      <c r="E99" s="53" t="s">
        <v>112</v>
      </c>
      <c r="F99" s="54" t="s">
        <v>372</v>
      </c>
      <c r="G99" s="54" t="s">
        <v>373</v>
      </c>
      <c r="H99" s="53" t="s">
        <v>25</v>
      </c>
      <c r="I99" s="34" t="s">
        <v>424</v>
      </c>
      <c r="J99" s="53">
        <v>20019</v>
      </c>
      <c r="K99" s="53">
        <v>7</v>
      </c>
      <c r="L99" s="55"/>
      <c r="M99" s="53" t="s">
        <v>6</v>
      </c>
      <c r="N99" s="53">
        <v>1</v>
      </c>
      <c r="O99" s="53" t="s">
        <v>17</v>
      </c>
      <c r="P99" s="53">
        <v>2</v>
      </c>
      <c r="Q99" s="34">
        <f t="shared" si="2"/>
        <v>104</v>
      </c>
      <c r="R99" s="42"/>
      <c r="S99" s="43">
        <f t="shared" si="3"/>
        <v>0</v>
      </c>
    </row>
    <row r="100" spans="2:19" s="4" customFormat="1" ht="15.75" x14ac:dyDescent="0.25">
      <c r="B100" s="32" t="s">
        <v>734</v>
      </c>
      <c r="C100" s="53"/>
      <c r="D100" s="59" t="s">
        <v>3</v>
      </c>
      <c r="E100" s="53" t="s">
        <v>112</v>
      </c>
      <c r="F100" s="54" t="s">
        <v>374</v>
      </c>
      <c r="G100" s="54" t="s">
        <v>375</v>
      </c>
      <c r="H100" s="53" t="s">
        <v>12</v>
      </c>
      <c r="I100" s="34" t="s">
        <v>424</v>
      </c>
      <c r="J100" s="53">
        <v>20019</v>
      </c>
      <c r="K100" s="53">
        <v>7</v>
      </c>
      <c r="L100" s="55"/>
      <c r="M100" s="53" t="s">
        <v>6</v>
      </c>
      <c r="N100" s="53">
        <v>1</v>
      </c>
      <c r="O100" s="53" t="s">
        <v>17</v>
      </c>
      <c r="P100" s="53">
        <v>2</v>
      </c>
      <c r="Q100" s="34">
        <f t="shared" si="2"/>
        <v>104</v>
      </c>
      <c r="R100" s="42"/>
      <c r="S100" s="43">
        <f t="shared" si="3"/>
        <v>0</v>
      </c>
    </row>
    <row r="101" spans="2:19" s="4" customFormat="1" ht="15.75" x14ac:dyDescent="0.25">
      <c r="B101" s="32" t="s">
        <v>735</v>
      </c>
      <c r="C101" s="53"/>
      <c r="D101" s="59" t="s">
        <v>3</v>
      </c>
      <c r="E101" s="53" t="s">
        <v>112</v>
      </c>
      <c r="F101" s="54" t="s">
        <v>382</v>
      </c>
      <c r="G101" s="54" t="s">
        <v>383</v>
      </c>
      <c r="H101" s="53" t="s">
        <v>25</v>
      </c>
      <c r="I101" s="34" t="s">
        <v>424</v>
      </c>
      <c r="J101" s="53">
        <v>20019</v>
      </c>
      <c r="K101" s="53">
        <v>7</v>
      </c>
      <c r="L101" s="55"/>
      <c r="M101" s="53" t="s">
        <v>6</v>
      </c>
      <c r="N101" s="53">
        <v>1</v>
      </c>
      <c r="O101" s="53" t="s">
        <v>17</v>
      </c>
      <c r="P101" s="53">
        <v>2</v>
      </c>
      <c r="Q101" s="34">
        <f t="shared" si="2"/>
        <v>104</v>
      </c>
      <c r="R101" s="42"/>
      <c r="S101" s="43">
        <f t="shared" si="3"/>
        <v>0</v>
      </c>
    </row>
    <row r="102" spans="2:19" s="4" customFormat="1" ht="30" x14ac:dyDescent="0.25">
      <c r="B102" s="32" t="s">
        <v>736</v>
      </c>
      <c r="C102" s="53"/>
      <c r="D102" s="59" t="s">
        <v>3</v>
      </c>
      <c r="E102" s="53" t="s">
        <v>3</v>
      </c>
      <c r="F102" s="54" t="s">
        <v>402</v>
      </c>
      <c r="G102" s="54" t="s">
        <v>194</v>
      </c>
      <c r="H102" s="53" t="s">
        <v>12</v>
      </c>
      <c r="I102" s="34" t="s">
        <v>424</v>
      </c>
      <c r="J102" s="53">
        <v>20003</v>
      </c>
      <c r="K102" s="53">
        <v>7</v>
      </c>
      <c r="L102" s="55"/>
      <c r="M102" s="53" t="s">
        <v>6</v>
      </c>
      <c r="N102" s="53">
        <v>1</v>
      </c>
      <c r="O102" s="53" t="s">
        <v>17</v>
      </c>
      <c r="P102" s="53">
        <v>2</v>
      </c>
      <c r="Q102" s="34">
        <f t="shared" si="2"/>
        <v>104</v>
      </c>
      <c r="R102" s="42"/>
      <c r="S102" s="43">
        <f t="shared" si="3"/>
        <v>0</v>
      </c>
    </row>
    <row r="103" spans="2:19" s="4" customFormat="1" ht="15.75" x14ac:dyDescent="0.25">
      <c r="B103" s="32" t="s">
        <v>737</v>
      </c>
      <c r="C103" s="53"/>
      <c r="D103" s="59" t="s">
        <v>3</v>
      </c>
      <c r="E103" s="53" t="s">
        <v>30</v>
      </c>
      <c r="F103" s="54" t="s">
        <v>31</v>
      </c>
      <c r="G103" s="54" t="s">
        <v>32</v>
      </c>
      <c r="H103" s="53" t="s">
        <v>12</v>
      </c>
      <c r="I103" s="34" t="s">
        <v>424</v>
      </c>
      <c r="J103" s="53">
        <v>20020</v>
      </c>
      <c r="K103" s="53">
        <v>8</v>
      </c>
      <c r="L103" s="55"/>
      <c r="M103" s="53" t="s">
        <v>6</v>
      </c>
      <c r="N103" s="53">
        <v>1</v>
      </c>
      <c r="O103" s="53" t="s">
        <v>17</v>
      </c>
      <c r="P103" s="53">
        <v>2</v>
      </c>
      <c r="Q103" s="34">
        <f t="shared" si="2"/>
        <v>104</v>
      </c>
      <c r="R103" s="42"/>
      <c r="S103" s="43">
        <f t="shared" si="3"/>
        <v>0</v>
      </c>
    </row>
    <row r="104" spans="2:19" s="4" customFormat="1" ht="15.75" x14ac:dyDescent="0.25">
      <c r="B104" s="32" t="s">
        <v>738</v>
      </c>
      <c r="C104" s="53"/>
      <c r="D104" s="59" t="s">
        <v>3</v>
      </c>
      <c r="E104" s="53" t="s">
        <v>9</v>
      </c>
      <c r="F104" s="54" t="s">
        <v>110</v>
      </c>
      <c r="G104" s="54" t="s">
        <v>111</v>
      </c>
      <c r="H104" s="53" t="s">
        <v>12</v>
      </c>
      <c r="I104" s="34" t="s">
        <v>424</v>
      </c>
      <c r="J104" s="53">
        <v>20032</v>
      </c>
      <c r="K104" s="53">
        <v>8</v>
      </c>
      <c r="L104" s="55"/>
      <c r="M104" s="53" t="s">
        <v>6</v>
      </c>
      <c r="N104" s="53">
        <v>1</v>
      </c>
      <c r="O104" s="53" t="s">
        <v>17</v>
      </c>
      <c r="P104" s="53">
        <v>2</v>
      </c>
      <c r="Q104" s="34">
        <f t="shared" si="2"/>
        <v>104</v>
      </c>
      <c r="R104" s="42"/>
      <c r="S104" s="43">
        <f t="shared" si="3"/>
        <v>0</v>
      </c>
    </row>
    <row r="105" spans="2:19" s="4" customFormat="1" ht="15.75" x14ac:dyDescent="0.25">
      <c r="B105" s="32" t="s">
        <v>739</v>
      </c>
      <c r="C105" s="53"/>
      <c r="D105" s="59" t="s">
        <v>3</v>
      </c>
      <c r="E105" s="53" t="s">
        <v>112</v>
      </c>
      <c r="F105" s="54" t="s">
        <v>124</v>
      </c>
      <c r="G105" s="54" t="s">
        <v>125</v>
      </c>
      <c r="H105" s="53" t="s">
        <v>12</v>
      </c>
      <c r="I105" s="34" t="s">
        <v>424</v>
      </c>
      <c r="J105" s="53">
        <v>20018</v>
      </c>
      <c r="K105" s="53">
        <v>8</v>
      </c>
      <c r="L105" s="55"/>
      <c r="M105" s="53" t="s">
        <v>6</v>
      </c>
      <c r="N105" s="53">
        <v>1</v>
      </c>
      <c r="O105" s="53" t="s">
        <v>17</v>
      </c>
      <c r="P105" s="53">
        <v>2</v>
      </c>
      <c r="Q105" s="34">
        <f t="shared" si="2"/>
        <v>104</v>
      </c>
      <c r="R105" s="42"/>
      <c r="S105" s="43">
        <f t="shared" si="3"/>
        <v>0</v>
      </c>
    </row>
    <row r="106" spans="2:19" s="4" customFormat="1" ht="15.75" x14ac:dyDescent="0.25">
      <c r="B106" s="32" t="s">
        <v>740</v>
      </c>
      <c r="C106" s="53"/>
      <c r="D106" s="59" t="s">
        <v>3</v>
      </c>
      <c r="E106" s="53" t="s">
        <v>4</v>
      </c>
      <c r="F106" s="54" t="s">
        <v>34</v>
      </c>
      <c r="G106" s="54" t="s">
        <v>35</v>
      </c>
      <c r="H106" s="53" t="s">
        <v>21</v>
      </c>
      <c r="I106" s="34" t="s">
        <v>424</v>
      </c>
      <c r="J106" s="53">
        <v>20032</v>
      </c>
      <c r="K106" s="53">
        <v>8</v>
      </c>
      <c r="L106" s="55"/>
      <c r="M106" s="53" t="s">
        <v>6</v>
      </c>
      <c r="N106" s="53">
        <v>1</v>
      </c>
      <c r="O106" s="53" t="s">
        <v>17</v>
      </c>
      <c r="P106" s="53">
        <v>2</v>
      </c>
      <c r="Q106" s="34">
        <f t="shared" si="2"/>
        <v>104</v>
      </c>
      <c r="R106" s="42"/>
      <c r="S106" s="43">
        <f t="shared" si="3"/>
        <v>0</v>
      </c>
    </row>
    <row r="107" spans="2:19" s="4" customFormat="1" ht="15.75" x14ac:dyDescent="0.25">
      <c r="B107" s="32" t="s">
        <v>741</v>
      </c>
      <c r="C107" s="53"/>
      <c r="D107" s="59" t="s">
        <v>3</v>
      </c>
      <c r="E107" s="53" t="s">
        <v>4</v>
      </c>
      <c r="F107" s="54" t="s">
        <v>48</v>
      </c>
      <c r="G107" s="54" t="s">
        <v>49</v>
      </c>
      <c r="H107" s="53" t="s">
        <v>12</v>
      </c>
      <c r="I107" s="34" t="s">
        <v>424</v>
      </c>
      <c r="J107" s="53">
        <v>20032</v>
      </c>
      <c r="K107" s="53">
        <v>8</v>
      </c>
      <c r="L107" s="55"/>
      <c r="M107" s="53" t="s">
        <v>6</v>
      </c>
      <c r="N107" s="53">
        <v>1</v>
      </c>
      <c r="O107" s="53" t="s">
        <v>7</v>
      </c>
      <c r="P107" s="53">
        <v>2</v>
      </c>
      <c r="Q107" s="34">
        <f t="shared" si="2"/>
        <v>104</v>
      </c>
      <c r="R107" s="42"/>
      <c r="S107" s="43">
        <f t="shared" si="3"/>
        <v>0</v>
      </c>
    </row>
    <row r="108" spans="2:19" s="4" customFormat="1" ht="30" x14ac:dyDescent="0.25">
      <c r="B108" s="32" t="s">
        <v>742</v>
      </c>
      <c r="C108" s="53"/>
      <c r="D108" s="59" t="s">
        <v>3</v>
      </c>
      <c r="E108" s="53" t="s">
        <v>51</v>
      </c>
      <c r="F108" s="54" t="s">
        <v>52</v>
      </c>
      <c r="G108" s="54" t="s">
        <v>53</v>
      </c>
      <c r="H108" s="53" t="s">
        <v>12</v>
      </c>
      <c r="I108" s="34" t="s">
        <v>424</v>
      </c>
      <c r="J108" s="53">
        <v>20032</v>
      </c>
      <c r="K108" s="53">
        <v>8</v>
      </c>
      <c r="L108" s="55"/>
      <c r="M108" s="53" t="s">
        <v>6</v>
      </c>
      <c r="N108" s="53">
        <v>1</v>
      </c>
      <c r="O108" s="53" t="s">
        <v>7</v>
      </c>
      <c r="P108" s="53">
        <v>2</v>
      </c>
      <c r="Q108" s="34">
        <f t="shared" si="2"/>
        <v>104</v>
      </c>
      <c r="R108" s="42"/>
      <c r="S108" s="43">
        <f t="shared" si="3"/>
        <v>0</v>
      </c>
    </row>
    <row r="109" spans="2:19" s="4" customFormat="1" ht="15.75" x14ac:dyDescent="0.25">
      <c r="B109" s="32" t="s">
        <v>743</v>
      </c>
      <c r="C109" s="53"/>
      <c r="D109" s="59" t="s">
        <v>3</v>
      </c>
      <c r="E109" s="53" t="s">
        <v>47</v>
      </c>
      <c r="F109" s="54" t="s">
        <v>183</v>
      </c>
      <c r="G109" s="54" t="s">
        <v>62</v>
      </c>
      <c r="H109" s="53" t="s">
        <v>12</v>
      </c>
      <c r="I109" s="34" t="s">
        <v>424</v>
      </c>
      <c r="J109" s="53">
        <v>20032</v>
      </c>
      <c r="K109" s="53">
        <v>8</v>
      </c>
      <c r="L109" s="55"/>
      <c r="M109" s="53" t="s">
        <v>6</v>
      </c>
      <c r="N109" s="53">
        <v>1</v>
      </c>
      <c r="O109" s="53" t="s">
        <v>17</v>
      </c>
      <c r="P109" s="53">
        <v>2</v>
      </c>
      <c r="Q109" s="34">
        <f t="shared" si="2"/>
        <v>104</v>
      </c>
      <c r="R109" s="42"/>
      <c r="S109" s="43">
        <f t="shared" si="3"/>
        <v>0</v>
      </c>
    </row>
    <row r="110" spans="2:19" s="4" customFormat="1" ht="15.75" x14ac:dyDescent="0.25">
      <c r="B110" s="32" t="s">
        <v>744</v>
      </c>
      <c r="C110" s="53"/>
      <c r="D110" s="59" t="s">
        <v>3</v>
      </c>
      <c r="E110" s="53" t="s">
        <v>9</v>
      </c>
      <c r="F110" s="54" t="s">
        <v>190</v>
      </c>
      <c r="G110" s="54" t="s">
        <v>191</v>
      </c>
      <c r="H110" s="53" t="s">
        <v>12</v>
      </c>
      <c r="I110" s="34" t="s">
        <v>424</v>
      </c>
      <c r="J110" s="53">
        <v>20020</v>
      </c>
      <c r="K110" s="53">
        <v>8</v>
      </c>
      <c r="L110" s="55"/>
      <c r="M110" s="53" t="s">
        <v>6</v>
      </c>
      <c r="N110" s="53">
        <v>1</v>
      </c>
      <c r="O110" s="53" t="s">
        <v>7</v>
      </c>
      <c r="P110" s="53">
        <v>2</v>
      </c>
      <c r="Q110" s="34">
        <f t="shared" si="2"/>
        <v>104</v>
      </c>
      <c r="R110" s="42"/>
      <c r="S110" s="43">
        <f t="shared" si="3"/>
        <v>0</v>
      </c>
    </row>
    <row r="111" spans="2:19" s="4" customFormat="1" ht="15.75" x14ac:dyDescent="0.25">
      <c r="B111" s="32" t="s">
        <v>745</v>
      </c>
      <c r="C111" s="53"/>
      <c r="D111" s="59" t="s">
        <v>3</v>
      </c>
      <c r="E111" s="53" t="s">
        <v>9</v>
      </c>
      <c r="F111" s="54" t="s">
        <v>65</v>
      </c>
      <c r="G111" s="54" t="s">
        <v>66</v>
      </c>
      <c r="H111" s="53" t="s">
        <v>12</v>
      </c>
      <c r="I111" s="34" t="s">
        <v>424</v>
      </c>
      <c r="J111" s="53">
        <v>20020</v>
      </c>
      <c r="K111" s="53">
        <v>8</v>
      </c>
      <c r="L111" s="55"/>
      <c r="M111" s="53" t="s">
        <v>6</v>
      </c>
      <c r="N111" s="53">
        <v>1</v>
      </c>
      <c r="O111" s="53" t="s">
        <v>17</v>
      </c>
      <c r="P111" s="53">
        <v>2</v>
      </c>
      <c r="Q111" s="34">
        <f t="shared" si="2"/>
        <v>104</v>
      </c>
      <c r="R111" s="42"/>
      <c r="S111" s="43">
        <f t="shared" si="3"/>
        <v>0</v>
      </c>
    </row>
    <row r="112" spans="2:19" s="4" customFormat="1" ht="15.75" x14ac:dyDescent="0.25">
      <c r="B112" s="32" t="s">
        <v>746</v>
      </c>
      <c r="C112" s="53"/>
      <c r="D112" s="59" t="s">
        <v>3</v>
      </c>
      <c r="E112" s="53" t="s">
        <v>9</v>
      </c>
      <c r="F112" s="54" t="s">
        <v>200</v>
      </c>
      <c r="G112" s="54" t="s">
        <v>201</v>
      </c>
      <c r="H112" s="53" t="s">
        <v>21</v>
      </c>
      <c r="I112" s="34" t="s">
        <v>424</v>
      </c>
      <c r="J112" s="53">
        <v>20032</v>
      </c>
      <c r="K112" s="53">
        <v>8</v>
      </c>
      <c r="L112" s="55"/>
      <c r="M112" s="53" t="s">
        <v>6</v>
      </c>
      <c r="N112" s="53">
        <v>1</v>
      </c>
      <c r="O112" s="53" t="s">
        <v>7</v>
      </c>
      <c r="P112" s="53">
        <v>2</v>
      </c>
      <c r="Q112" s="34">
        <f t="shared" si="2"/>
        <v>104</v>
      </c>
      <c r="R112" s="42"/>
      <c r="S112" s="43">
        <f t="shared" si="3"/>
        <v>0</v>
      </c>
    </row>
    <row r="113" spans="2:19" s="4" customFormat="1" ht="15.75" x14ac:dyDescent="0.25">
      <c r="B113" s="32" t="s">
        <v>747</v>
      </c>
      <c r="C113" s="53"/>
      <c r="D113" s="59" t="s">
        <v>3</v>
      </c>
      <c r="E113" s="53" t="s">
        <v>14</v>
      </c>
      <c r="F113" s="54" t="s">
        <v>15</v>
      </c>
      <c r="G113" s="54" t="s">
        <v>16</v>
      </c>
      <c r="H113" s="53" t="s">
        <v>12</v>
      </c>
      <c r="I113" s="34" t="s">
        <v>424</v>
      </c>
      <c r="J113" s="53">
        <v>20020</v>
      </c>
      <c r="K113" s="53">
        <v>8</v>
      </c>
      <c r="L113" s="55"/>
      <c r="M113" s="53" t="s">
        <v>6</v>
      </c>
      <c r="N113" s="53">
        <v>1</v>
      </c>
      <c r="O113" s="53" t="s">
        <v>17</v>
      </c>
      <c r="P113" s="53">
        <v>2</v>
      </c>
      <c r="Q113" s="34">
        <f t="shared" si="2"/>
        <v>104</v>
      </c>
      <c r="R113" s="42"/>
      <c r="S113" s="43">
        <f t="shared" si="3"/>
        <v>0</v>
      </c>
    </row>
    <row r="114" spans="2:19" s="4" customFormat="1" ht="15.75" x14ac:dyDescent="0.25">
      <c r="B114" s="32" t="s">
        <v>748</v>
      </c>
      <c r="C114" s="53"/>
      <c r="D114" s="59" t="s">
        <v>3</v>
      </c>
      <c r="E114" s="53" t="s">
        <v>169</v>
      </c>
      <c r="F114" s="54" t="s">
        <v>208</v>
      </c>
      <c r="G114" s="54" t="s">
        <v>209</v>
      </c>
      <c r="H114" s="53" t="s">
        <v>21</v>
      </c>
      <c r="I114" s="34" t="s">
        <v>424</v>
      </c>
      <c r="J114" s="53">
        <v>20032</v>
      </c>
      <c r="K114" s="53">
        <v>8</v>
      </c>
      <c r="L114" s="55"/>
      <c r="M114" s="53" t="s">
        <v>6</v>
      </c>
      <c r="N114" s="53">
        <v>1</v>
      </c>
      <c r="O114" s="53" t="s">
        <v>7</v>
      </c>
      <c r="P114" s="53">
        <v>2</v>
      </c>
      <c r="Q114" s="34">
        <f t="shared" si="2"/>
        <v>104</v>
      </c>
      <c r="R114" s="42"/>
      <c r="S114" s="43">
        <f t="shared" si="3"/>
        <v>0</v>
      </c>
    </row>
    <row r="115" spans="2:19" s="4" customFormat="1" ht="15.75" x14ac:dyDescent="0.25">
      <c r="B115" s="32" t="s">
        <v>749</v>
      </c>
      <c r="C115" s="53"/>
      <c r="D115" s="59" t="s">
        <v>3</v>
      </c>
      <c r="E115" s="53" t="s">
        <v>4</v>
      </c>
      <c r="F115" s="54" t="s">
        <v>69</v>
      </c>
      <c r="G115" s="54" t="s">
        <v>70</v>
      </c>
      <c r="H115" s="53" t="s">
        <v>12</v>
      </c>
      <c r="I115" s="34" t="s">
        <v>424</v>
      </c>
      <c r="J115" s="53">
        <v>20020</v>
      </c>
      <c r="K115" s="53">
        <v>8</v>
      </c>
      <c r="L115" s="55"/>
      <c r="M115" s="53" t="s">
        <v>6</v>
      </c>
      <c r="N115" s="53">
        <v>1</v>
      </c>
      <c r="O115" s="53" t="s">
        <v>17</v>
      </c>
      <c r="P115" s="53">
        <v>2</v>
      </c>
      <c r="Q115" s="34">
        <f t="shared" si="2"/>
        <v>104</v>
      </c>
      <c r="R115" s="42"/>
      <c r="S115" s="43">
        <f t="shared" si="3"/>
        <v>0</v>
      </c>
    </row>
    <row r="116" spans="2:19" s="4" customFormat="1" ht="15.75" x14ac:dyDescent="0.25">
      <c r="B116" s="32" t="s">
        <v>750</v>
      </c>
      <c r="C116" s="53"/>
      <c r="D116" s="59" t="s">
        <v>3</v>
      </c>
      <c r="E116" s="53" t="s">
        <v>213</v>
      </c>
      <c r="F116" s="54" t="s">
        <v>224</v>
      </c>
      <c r="G116" s="54" t="s">
        <v>225</v>
      </c>
      <c r="H116" s="53" t="s">
        <v>12</v>
      </c>
      <c r="I116" s="34" t="s">
        <v>424</v>
      </c>
      <c r="J116" s="53">
        <v>20032</v>
      </c>
      <c r="K116" s="53">
        <v>8</v>
      </c>
      <c r="L116" s="55"/>
      <c r="M116" s="53" t="s">
        <v>6</v>
      </c>
      <c r="N116" s="53">
        <v>1</v>
      </c>
      <c r="O116" s="53" t="s">
        <v>17</v>
      </c>
      <c r="P116" s="53">
        <v>2</v>
      </c>
      <c r="Q116" s="34">
        <f t="shared" si="2"/>
        <v>104</v>
      </c>
      <c r="R116" s="42"/>
      <c r="S116" s="43">
        <f t="shared" si="3"/>
        <v>0</v>
      </c>
    </row>
    <row r="117" spans="2:19" s="4" customFormat="1" ht="15.75" x14ac:dyDescent="0.25">
      <c r="B117" s="32" t="s">
        <v>751</v>
      </c>
      <c r="C117" s="53"/>
      <c r="D117" s="59" t="s">
        <v>3</v>
      </c>
      <c r="E117" s="53" t="s">
        <v>4</v>
      </c>
      <c r="F117" s="54" t="s">
        <v>78</v>
      </c>
      <c r="G117" s="54" t="s">
        <v>79</v>
      </c>
      <c r="H117" s="53" t="s">
        <v>12</v>
      </c>
      <c r="I117" s="34" t="s">
        <v>424</v>
      </c>
      <c r="J117" s="53">
        <v>20032</v>
      </c>
      <c r="K117" s="53">
        <v>8</v>
      </c>
      <c r="L117" s="55"/>
      <c r="M117" s="53" t="s">
        <v>6</v>
      </c>
      <c r="N117" s="53">
        <v>1</v>
      </c>
      <c r="O117" s="53" t="s">
        <v>17</v>
      </c>
      <c r="P117" s="53">
        <v>2</v>
      </c>
      <c r="Q117" s="34">
        <f t="shared" si="2"/>
        <v>104</v>
      </c>
      <c r="R117" s="42"/>
      <c r="S117" s="43">
        <f t="shared" si="3"/>
        <v>0</v>
      </c>
    </row>
    <row r="118" spans="2:19" s="4" customFormat="1" ht="15.75" x14ac:dyDescent="0.25">
      <c r="B118" s="32" t="s">
        <v>752</v>
      </c>
      <c r="C118" s="53"/>
      <c r="D118" s="59" t="s">
        <v>3</v>
      </c>
      <c r="E118" s="53" t="s">
        <v>76</v>
      </c>
      <c r="F118" s="54" t="s">
        <v>244</v>
      </c>
      <c r="G118" s="54" t="s">
        <v>245</v>
      </c>
      <c r="H118" s="53" t="s">
        <v>21</v>
      </c>
      <c r="I118" s="34" t="s">
        <v>424</v>
      </c>
      <c r="J118" s="53">
        <v>20032</v>
      </c>
      <c r="K118" s="53">
        <v>8</v>
      </c>
      <c r="L118" s="55"/>
      <c r="M118" s="53" t="s">
        <v>6</v>
      </c>
      <c r="N118" s="53">
        <v>1</v>
      </c>
      <c r="O118" s="53" t="s">
        <v>17</v>
      </c>
      <c r="P118" s="53">
        <v>2</v>
      </c>
      <c r="Q118" s="34">
        <f t="shared" si="2"/>
        <v>104</v>
      </c>
      <c r="R118" s="42"/>
      <c r="S118" s="43">
        <f t="shared" si="3"/>
        <v>0</v>
      </c>
    </row>
    <row r="119" spans="2:19" s="4" customFormat="1" ht="15.75" x14ac:dyDescent="0.25">
      <c r="B119" s="32" t="s">
        <v>753</v>
      </c>
      <c r="C119" s="53"/>
      <c r="D119" s="59" t="s">
        <v>3</v>
      </c>
      <c r="E119" s="53" t="s">
        <v>4</v>
      </c>
      <c r="F119" s="54" t="s">
        <v>19</v>
      </c>
      <c r="G119" s="54" t="s">
        <v>20</v>
      </c>
      <c r="H119" s="53" t="s">
        <v>21</v>
      </c>
      <c r="I119" s="34" t="s">
        <v>424</v>
      </c>
      <c r="J119" s="53">
        <v>20032</v>
      </c>
      <c r="K119" s="53">
        <v>8</v>
      </c>
      <c r="L119" s="55"/>
      <c r="M119" s="53" t="s">
        <v>6</v>
      </c>
      <c r="N119" s="53">
        <v>1</v>
      </c>
      <c r="O119" s="53" t="s">
        <v>17</v>
      </c>
      <c r="P119" s="53">
        <v>2</v>
      </c>
      <c r="Q119" s="34">
        <f t="shared" si="2"/>
        <v>104</v>
      </c>
      <c r="R119" s="42"/>
      <c r="S119" s="43">
        <f t="shared" si="3"/>
        <v>0</v>
      </c>
    </row>
    <row r="120" spans="2:19" s="4" customFormat="1" ht="15.75" x14ac:dyDescent="0.25">
      <c r="B120" s="32" t="s">
        <v>754</v>
      </c>
      <c r="C120" s="53"/>
      <c r="D120" s="59" t="s">
        <v>3</v>
      </c>
      <c r="E120" s="53" t="s">
        <v>4</v>
      </c>
      <c r="F120" s="54" t="s">
        <v>252</v>
      </c>
      <c r="G120" s="54" t="s">
        <v>253</v>
      </c>
      <c r="H120" s="53" t="s">
        <v>12</v>
      </c>
      <c r="I120" s="34" t="s">
        <v>424</v>
      </c>
      <c r="J120" s="53">
        <v>20020</v>
      </c>
      <c r="K120" s="53">
        <v>8</v>
      </c>
      <c r="L120" s="55"/>
      <c r="M120" s="53" t="s">
        <v>6</v>
      </c>
      <c r="N120" s="53">
        <v>1</v>
      </c>
      <c r="O120" s="53" t="s">
        <v>17</v>
      </c>
      <c r="P120" s="53">
        <v>2</v>
      </c>
      <c r="Q120" s="34">
        <f t="shared" si="2"/>
        <v>104</v>
      </c>
      <c r="R120" s="42"/>
      <c r="S120" s="43">
        <f t="shared" si="3"/>
        <v>0</v>
      </c>
    </row>
    <row r="121" spans="2:19" s="4" customFormat="1" ht="15.75" x14ac:dyDescent="0.25">
      <c r="B121" s="32" t="s">
        <v>755</v>
      </c>
      <c r="C121" s="53"/>
      <c r="D121" s="59" t="s">
        <v>3</v>
      </c>
      <c r="E121" s="53" t="s">
        <v>112</v>
      </c>
      <c r="F121" s="54" t="s">
        <v>260</v>
      </c>
      <c r="G121" s="54" t="s">
        <v>261</v>
      </c>
      <c r="H121" s="53" t="s">
        <v>12</v>
      </c>
      <c r="I121" s="34" t="s">
        <v>424</v>
      </c>
      <c r="J121" s="53">
        <v>20020</v>
      </c>
      <c r="K121" s="53">
        <v>8</v>
      </c>
      <c r="L121" s="55"/>
      <c r="M121" s="53" t="s">
        <v>6</v>
      </c>
      <c r="N121" s="53">
        <v>1</v>
      </c>
      <c r="O121" s="53" t="s">
        <v>17</v>
      </c>
      <c r="P121" s="53">
        <v>2</v>
      </c>
      <c r="Q121" s="34">
        <f t="shared" si="2"/>
        <v>104</v>
      </c>
      <c r="R121" s="42"/>
      <c r="S121" s="43">
        <f t="shared" si="3"/>
        <v>0</v>
      </c>
    </row>
    <row r="122" spans="2:19" s="4" customFormat="1" ht="15.75" x14ac:dyDescent="0.25">
      <c r="B122" s="32" t="s">
        <v>756</v>
      </c>
      <c r="C122" s="53"/>
      <c r="D122" s="59" t="s">
        <v>3</v>
      </c>
      <c r="E122" s="53" t="s">
        <v>213</v>
      </c>
      <c r="F122" s="54" t="s">
        <v>281</v>
      </c>
      <c r="G122" s="54" t="s">
        <v>282</v>
      </c>
      <c r="H122" s="53" t="s">
        <v>21</v>
      </c>
      <c r="I122" s="34" t="s">
        <v>424</v>
      </c>
      <c r="J122" s="53">
        <v>20032</v>
      </c>
      <c r="K122" s="53">
        <v>8</v>
      </c>
      <c r="L122" s="55"/>
      <c r="M122" s="53" t="s">
        <v>6</v>
      </c>
      <c r="N122" s="53">
        <v>1</v>
      </c>
      <c r="O122" s="53" t="s">
        <v>17</v>
      </c>
      <c r="P122" s="53">
        <v>2</v>
      </c>
      <c r="Q122" s="34">
        <f t="shared" si="2"/>
        <v>104</v>
      </c>
      <c r="R122" s="42"/>
      <c r="S122" s="43">
        <f t="shared" si="3"/>
        <v>0</v>
      </c>
    </row>
    <row r="123" spans="2:19" s="4" customFormat="1" ht="15.75" x14ac:dyDescent="0.25">
      <c r="B123" s="32" t="s">
        <v>757</v>
      </c>
      <c r="C123" s="53"/>
      <c r="D123" s="59" t="s">
        <v>3</v>
      </c>
      <c r="E123" s="53" t="s">
        <v>112</v>
      </c>
      <c r="F123" s="54" t="s">
        <v>300</v>
      </c>
      <c r="G123" s="54" t="s">
        <v>301</v>
      </c>
      <c r="H123" s="53" t="s">
        <v>12</v>
      </c>
      <c r="I123" s="34" t="s">
        <v>424</v>
      </c>
      <c r="J123" s="53">
        <v>20032</v>
      </c>
      <c r="K123" s="53">
        <v>8</v>
      </c>
      <c r="L123" s="55"/>
      <c r="M123" s="53" t="s">
        <v>6</v>
      </c>
      <c r="N123" s="53">
        <v>1</v>
      </c>
      <c r="O123" s="53" t="s">
        <v>7</v>
      </c>
      <c r="P123" s="53">
        <v>2</v>
      </c>
      <c r="Q123" s="34">
        <f t="shared" si="2"/>
        <v>104</v>
      </c>
      <c r="R123" s="42"/>
      <c r="S123" s="43">
        <f t="shared" si="3"/>
        <v>0</v>
      </c>
    </row>
    <row r="124" spans="2:19" s="4" customFormat="1" ht="15.75" x14ac:dyDescent="0.25">
      <c r="B124" s="32" t="s">
        <v>758</v>
      </c>
      <c r="C124" s="53"/>
      <c r="D124" s="59" t="s">
        <v>3</v>
      </c>
      <c r="E124" s="53" t="s">
        <v>3</v>
      </c>
      <c r="F124" s="54" t="s">
        <v>303</v>
      </c>
      <c r="G124" s="54" t="s">
        <v>304</v>
      </c>
      <c r="H124" s="53" t="s">
        <v>12</v>
      </c>
      <c r="I124" s="34" t="s">
        <v>424</v>
      </c>
      <c r="J124" s="53">
        <v>20020</v>
      </c>
      <c r="K124" s="53">
        <v>8</v>
      </c>
      <c r="L124" s="55"/>
      <c r="M124" s="53" t="s">
        <v>6</v>
      </c>
      <c r="N124" s="53">
        <v>1</v>
      </c>
      <c r="O124" s="53" t="s">
        <v>7</v>
      </c>
      <c r="P124" s="53">
        <v>2</v>
      </c>
      <c r="Q124" s="34">
        <f t="shared" si="2"/>
        <v>104</v>
      </c>
      <c r="R124" s="42"/>
      <c r="S124" s="43">
        <f t="shared" si="3"/>
        <v>0</v>
      </c>
    </row>
    <row r="125" spans="2:19" s="4" customFormat="1" ht="30" x14ac:dyDescent="0.25">
      <c r="B125" s="32" t="s">
        <v>759</v>
      </c>
      <c r="C125" s="53"/>
      <c r="D125" s="59" t="s">
        <v>3</v>
      </c>
      <c r="E125" s="53" t="s">
        <v>112</v>
      </c>
      <c r="F125" s="54" t="s">
        <v>313</v>
      </c>
      <c r="G125" s="54" t="s">
        <v>314</v>
      </c>
      <c r="H125" s="53" t="s">
        <v>12</v>
      </c>
      <c r="I125" s="34" t="s">
        <v>424</v>
      </c>
      <c r="J125" s="53">
        <v>20020</v>
      </c>
      <c r="K125" s="53">
        <v>8</v>
      </c>
      <c r="L125" s="55"/>
      <c r="M125" s="53" t="s">
        <v>6</v>
      </c>
      <c r="N125" s="53">
        <v>1</v>
      </c>
      <c r="O125" s="53" t="s">
        <v>7</v>
      </c>
      <c r="P125" s="53">
        <v>2</v>
      </c>
      <c r="Q125" s="34">
        <f t="shared" si="2"/>
        <v>104</v>
      </c>
      <c r="R125" s="42"/>
      <c r="S125" s="43">
        <f t="shared" si="3"/>
        <v>0</v>
      </c>
    </row>
    <row r="126" spans="2:19" s="4" customFormat="1" ht="15.75" x14ac:dyDescent="0.25">
      <c r="B126" s="32" t="s">
        <v>760</v>
      </c>
      <c r="C126" s="53"/>
      <c r="D126" s="59" t="s">
        <v>3</v>
      </c>
      <c r="E126" s="53" t="s">
        <v>112</v>
      </c>
      <c r="F126" s="54" t="s">
        <v>315</v>
      </c>
      <c r="G126" s="54" t="s">
        <v>316</v>
      </c>
      <c r="H126" s="53" t="s">
        <v>21</v>
      </c>
      <c r="I126" s="34" t="s">
        <v>424</v>
      </c>
      <c r="J126" s="53">
        <v>20032</v>
      </c>
      <c r="K126" s="53">
        <v>8</v>
      </c>
      <c r="L126" s="55"/>
      <c r="M126" s="53" t="s">
        <v>6</v>
      </c>
      <c r="N126" s="53">
        <v>1</v>
      </c>
      <c r="O126" s="53" t="s">
        <v>7</v>
      </c>
      <c r="P126" s="53">
        <v>2</v>
      </c>
      <c r="Q126" s="34">
        <f t="shared" si="2"/>
        <v>104</v>
      </c>
      <c r="R126" s="42"/>
      <c r="S126" s="43">
        <f t="shared" si="3"/>
        <v>0</v>
      </c>
    </row>
    <row r="127" spans="2:19" s="4" customFormat="1" ht="30" x14ac:dyDescent="0.25">
      <c r="B127" s="32" t="s">
        <v>761</v>
      </c>
      <c r="C127" s="53"/>
      <c r="D127" s="59" t="s">
        <v>3</v>
      </c>
      <c r="E127" s="53" t="s">
        <v>112</v>
      </c>
      <c r="F127" s="54" t="s">
        <v>324</v>
      </c>
      <c r="G127" s="54" t="s">
        <v>325</v>
      </c>
      <c r="H127" s="53" t="s">
        <v>12</v>
      </c>
      <c r="I127" s="34" t="s">
        <v>424</v>
      </c>
      <c r="J127" s="53">
        <v>20032</v>
      </c>
      <c r="K127" s="53">
        <v>8</v>
      </c>
      <c r="L127" s="55"/>
      <c r="M127" s="53" t="s">
        <v>6</v>
      </c>
      <c r="N127" s="53">
        <v>1</v>
      </c>
      <c r="O127" s="53" t="s">
        <v>17</v>
      </c>
      <c r="P127" s="53">
        <v>2</v>
      </c>
      <c r="Q127" s="34">
        <f t="shared" si="2"/>
        <v>104</v>
      </c>
      <c r="R127" s="42"/>
      <c r="S127" s="43">
        <f t="shared" si="3"/>
        <v>0</v>
      </c>
    </row>
    <row r="128" spans="2:19" s="4" customFormat="1" ht="15.75" x14ac:dyDescent="0.25">
      <c r="B128" s="32" t="s">
        <v>762</v>
      </c>
      <c r="C128" s="53"/>
      <c r="D128" s="59" t="s">
        <v>3</v>
      </c>
      <c r="E128" s="53" t="s">
        <v>3</v>
      </c>
      <c r="F128" s="54" t="s">
        <v>326</v>
      </c>
      <c r="G128" s="54" t="s">
        <v>327</v>
      </c>
      <c r="H128" s="53" t="s">
        <v>12</v>
      </c>
      <c r="I128" s="34" t="s">
        <v>424</v>
      </c>
      <c r="J128" s="53">
        <v>20032</v>
      </c>
      <c r="K128" s="53">
        <v>8</v>
      </c>
      <c r="L128" s="55"/>
      <c r="M128" s="53" t="s">
        <v>6</v>
      </c>
      <c r="N128" s="53">
        <v>1</v>
      </c>
      <c r="O128" s="53" t="s">
        <v>7</v>
      </c>
      <c r="P128" s="53">
        <v>2</v>
      </c>
      <c r="Q128" s="34">
        <f t="shared" si="2"/>
        <v>104</v>
      </c>
      <c r="R128" s="42"/>
      <c r="S128" s="43">
        <f t="shared" si="3"/>
        <v>0</v>
      </c>
    </row>
    <row r="129" spans="2:19" s="4" customFormat="1" ht="15.75" x14ac:dyDescent="0.25">
      <c r="B129" s="32" t="s">
        <v>763</v>
      </c>
      <c r="C129" s="53"/>
      <c r="D129" s="59" t="s">
        <v>3</v>
      </c>
      <c r="E129" s="53" t="s">
        <v>112</v>
      </c>
      <c r="F129" s="54" t="s">
        <v>340</v>
      </c>
      <c r="G129" s="54" t="s">
        <v>341</v>
      </c>
      <c r="H129" s="53" t="s">
        <v>12</v>
      </c>
      <c r="I129" s="34" t="s">
        <v>424</v>
      </c>
      <c r="J129" s="53">
        <v>20020</v>
      </c>
      <c r="K129" s="53">
        <v>8</v>
      </c>
      <c r="L129" s="55"/>
      <c r="M129" s="53" t="s">
        <v>6</v>
      </c>
      <c r="N129" s="53">
        <v>1</v>
      </c>
      <c r="O129" s="53" t="s">
        <v>7</v>
      </c>
      <c r="P129" s="53">
        <v>2</v>
      </c>
      <c r="Q129" s="34">
        <f t="shared" si="2"/>
        <v>104</v>
      </c>
      <c r="R129" s="42"/>
      <c r="S129" s="43">
        <f t="shared" si="3"/>
        <v>0</v>
      </c>
    </row>
    <row r="130" spans="2:19" s="4" customFormat="1" ht="15.75" x14ac:dyDescent="0.25">
      <c r="B130" s="32" t="s">
        <v>764</v>
      </c>
      <c r="C130" s="53"/>
      <c r="D130" s="59" t="s">
        <v>3</v>
      </c>
      <c r="E130" s="53" t="s">
        <v>112</v>
      </c>
      <c r="F130" s="54" t="s">
        <v>352</v>
      </c>
      <c r="G130" s="54" t="s">
        <v>353</v>
      </c>
      <c r="H130" s="53" t="s">
        <v>21</v>
      </c>
      <c r="I130" s="34" t="s">
        <v>424</v>
      </c>
      <c r="J130" s="53">
        <v>20032</v>
      </c>
      <c r="K130" s="53">
        <v>8</v>
      </c>
      <c r="L130" s="55"/>
      <c r="M130" s="53" t="s">
        <v>6</v>
      </c>
      <c r="N130" s="53">
        <v>1</v>
      </c>
      <c r="O130" s="53" t="s">
        <v>17</v>
      </c>
      <c r="P130" s="53">
        <v>2</v>
      </c>
      <c r="Q130" s="34">
        <f t="shared" si="2"/>
        <v>104</v>
      </c>
      <c r="R130" s="42"/>
      <c r="S130" s="43">
        <f t="shared" si="3"/>
        <v>0</v>
      </c>
    </row>
    <row r="131" spans="2:19" s="4" customFormat="1" ht="15.75" x14ac:dyDescent="0.25">
      <c r="B131" s="32" t="s">
        <v>765</v>
      </c>
      <c r="C131" s="53"/>
      <c r="D131" s="59" t="s">
        <v>3</v>
      </c>
      <c r="E131" s="53" t="s">
        <v>112</v>
      </c>
      <c r="F131" s="54" t="s">
        <v>364</v>
      </c>
      <c r="G131" s="54" t="s">
        <v>365</v>
      </c>
      <c r="H131" s="53" t="s">
        <v>12</v>
      </c>
      <c r="I131" s="34" t="s">
        <v>424</v>
      </c>
      <c r="J131" s="53">
        <v>20020</v>
      </c>
      <c r="K131" s="53">
        <v>8</v>
      </c>
      <c r="L131" s="55"/>
      <c r="M131" s="53" t="s">
        <v>6</v>
      </c>
      <c r="N131" s="53">
        <v>1</v>
      </c>
      <c r="O131" s="53" t="s">
        <v>17</v>
      </c>
      <c r="P131" s="53">
        <v>2</v>
      </c>
      <c r="Q131" s="34">
        <f t="shared" si="2"/>
        <v>104</v>
      </c>
      <c r="R131" s="42"/>
      <c r="S131" s="43">
        <f t="shared" si="3"/>
        <v>0</v>
      </c>
    </row>
    <row r="132" spans="2:19" s="4" customFormat="1" ht="15.75" x14ac:dyDescent="0.25">
      <c r="B132" s="32" t="s">
        <v>766</v>
      </c>
      <c r="C132" s="53"/>
      <c r="D132" s="59" t="s">
        <v>3</v>
      </c>
      <c r="E132" s="53" t="s">
        <v>112</v>
      </c>
      <c r="F132" s="54" t="s">
        <v>370</v>
      </c>
      <c r="G132" s="54" t="s">
        <v>371</v>
      </c>
      <c r="H132" s="53" t="s">
        <v>12</v>
      </c>
      <c r="I132" s="34" t="s">
        <v>424</v>
      </c>
      <c r="J132" s="53">
        <v>20032</v>
      </c>
      <c r="K132" s="53">
        <v>8</v>
      </c>
      <c r="L132" s="55"/>
      <c r="M132" s="53" t="s">
        <v>6</v>
      </c>
      <c r="N132" s="53">
        <v>1</v>
      </c>
      <c r="O132" s="53" t="s">
        <v>17</v>
      </c>
      <c r="P132" s="53">
        <v>2</v>
      </c>
      <c r="Q132" s="34">
        <f t="shared" si="2"/>
        <v>104</v>
      </c>
      <c r="R132" s="42"/>
      <c r="S132" s="43">
        <f t="shared" si="3"/>
        <v>0</v>
      </c>
    </row>
    <row r="133" spans="2:19" s="4" customFormat="1" ht="15.75" x14ac:dyDescent="0.25">
      <c r="B133" s="32" t="s">
        <v>767</v>
      </c>
      <c r="C133" s="53"/>
      <c r="D133" s="59" t="s">
        <v>3</v>
      </c>
      <c r="E133" s="53" t="s">
        <v>4</v>
      </c>
      <c r="F133" s="54" t="s">
        <v>376</v>
      </c>
      <c r="G133" s="54" t="s">
        <v>377</v>
      </c>
      <c r="H133" s="53" t="s">
        <v>12</v>
      </c>
      <c r="I133" s="34" t="s">
        <v>424</v>
      </c>
      <c r="J133" s="53">
        <v>20032</v>
      </c>
      <c r="K133" s="53">
        <v>8</v>
      </c>
      <c r="L133" s="55"/>
      <c r="M133" s="53" t="s">
        <v>6</v>
      </c>
      <c r="N133" s="53">
        <v>1</v>
      </c>
      <c r="O133" s="53" t="s">
        <v>17</v>
      </c>
      <c r="P133" s="53">
        <v>2</v>
      </c>
      <c r="Q133" s="34">
        <f t="shared" si="2"/>
        <v>104</v>
      </c>
      <c r="R133" s="42"/>
      <c r="S133" s="43">
        <f t="shared" si="3"/>
        <v>0</v>
      </c>
    </row>
    <row r="134" spans="2:19" s="4" customFormat="1" ht="15.75" x14ac:dyDescent="0.25">
      <c r="B134" s="32" t="s">
        <v>768</v>
      </c>
      <c r="C134" s="53"/>
      <c r="D134" s="59" t="s">
        <v>3</v>
      </c>
      <c r="E134" s="53" t="s">
        <v>112</v>
      </c>
      <c r="F134" s="54" t="s">
        <v>378</v>
      </c>
      <c r="G134" s="54" t="s">
        <v>379</v>
      </c>
      <c r="H134" s="53" t="s">
        <v>12</v>
      </c>
      <c r="I134" s="34" t="s">
        <v>424</v>
      </c>
      <c r="J134" s="53">
        <v>20020</v>
      </c>
      <c r="K134" s="53">
        <v>8</v>
      </c>
      <c r="L134" s="55"/>
      <c r="M134" s="53" t="s">
        <v>6</v>
      </c>
      <c r="N134" s="53">
        <v>1</v>
      </c>
      <c r="O134" s="53" t="s">
        <v>17</v>
      </c>
      <c r="P134" s="53">
        <v>2</v>
      </c>
      <c r="Q134" s="34">
        <f t="shared" si="2"/>
        <v>104</v>
      </c>
      <c r="R134" s="42"/>
      <c r="S134" s="43">
        <f t="shared" si="3"/>
        <v>0</v>
      </c>
    </row>
    <row r="135" spans="2:19" s="4" customFormat="1" ht="15.75" x14ac:dyDescent="0.25">
      <c r="B135" s="32" t="s">
        <v>769</v>
      </c>
      <c r="C135" s="53"/>
      <c r="D135" s="59" t="s">
        <v>3</v>
      </c>
      <c r="E135" s="53" t="s">
        <v>14</v>
      </c>
      <c r="F135" s="54" t="s">
        <v>400</v>
      </c>
      <c r="G135" s="54" t="s">
        <v>401</v>
      </c>
      <c r="H135" s="53" t="s">
        <v>12</v>
      </c>
      <c r="I135" s="34" t="s">
        <v>424</v>
      </c>
      <c r="J135" s="53">
        <v>20020</v>
      </c>
      <c r="K135" s="53">
        <v>8</v>
      </c>
      <c r="L135" s="55"/>
      <c r="M135" s="53" t="s">
        <v>6</v>
      </c>
      <c r="N135" s="53">
        <v>1</v>
      </c>
      <c r="O135" s="53" t="s">
        <v>17</v>
      </c>
      <c r="P135" s="53">
        <v>2</v>
      </c>
      <c r="Q135" s="34">
        <f t="shared" si="2"/>
        <v>104</v>
      </c>
      <c r="R135" s="42"/>
      <c r="S135" s="43">
        <f t="shared" si="3"/>
        <v>0</v>
      </c>
    </row>
    <row r="136" spans="2:19" s="4" customFormat="1" ht="15.75" x14ac:dyDescent="0.25">
      <c r="B136" s="32" t="s">
        <v>770</v>
      </c>
      <c r="C136" s="53"/>
      <c r="D136" s="59" t="s">
        <v>3</v>
      </c>
      <c r="E136" s="53" t="s">
        <v>112</v>
      </c>
      <c r="F136" s="54" t="s">
        <v>289</v>
      </c>
      <c r="G136" s="54" t="s">
        <v>290</v>
      </c>
      <c r="H136" s="53" t="s">
        <v>12</v>
      </c>
      <c r="I136" s="34" t="s">
        <v>424</v>
      </c>
      <c r="J136" s="53">
        <v>20020</v>
      </c>
      <c r="K136" s="53">
        <v>8</v>
      </c>
      <c r="L136" s="55"/>
      <c r="M136" s="53" t="s">
        <v>89</v>
      </c>
      <c r="N136" s="53">
        <v>1</v>
      </c>
      <c r="O136" s="53" t="s">
        <v>17</v>
      </c>
      <c r="P136" s="53">
        <v>2</v>
      </c>
      <c r="Q136" s="34">
        <f t="shared" si="2"/>
        <v>104</v>
      </c>
      <c r="R136" s="42"/>
      <c r="S136" s="43">
        <f t="shared" si="3"/>
        <v>0</v>
      </c>
    </row>
    <row r="137" spans="2:19" s="4" customFormat="1" ht="15.75" x14ac:dyDescent="0.25">
      <c r="B137" s="32" t="s">
        <v>771</v>
      </c>
      <c r="C137" s="53"/>
      <c r="D137" s="59" t="s">
        <v>3</v>
      </c>
      <c r="E137" s="53" t="s">
        <v>112</v>
      </c>
      <c r="F137" s="54" t="s">
        <v>386</v>
      </c>
      <c r="G137" s="54" t="s">
        <v>387</v>
      </c>
      <c r="H137" s="53" t="s">
        <v>12</v>
      </c>
      <c r="I137" s="34" t="s">
        <v>424</v>
      </c>
      <c r="J137" s="53">
        <v>20032</v>
      </c>
      <c r="K137" s="53">
        <v>8</v>
      </c>
      <c r="L137" s="55"/>
      <c r="M137" s="53" t="s">
        <v>6</v>
      </c>
      <c r="N137" s="53">
        <v>1</v>
      </c>
      <c r="O137" s="53" t="s">
        <v>17</v>
      </c>
      <c r="P137" s="53">
        <v>2</v>
      </c>
      <c r="Q137" s="34">
        <f t="shared" si="2"/>
        <v>104</v>
      </c>
      <c r="R137" s="42"/>
      <c r="S137" s="43">
        <f t="shared" si="3"/>
        <v>0</v>
      </c>
    </row>
    <row r="138" spans="2:19" s="4" customFormat="1" ht="15.75" x14ac:dyDescent="0.25">
      <c r="B138" s="32" t="s">
        <v>772</v>
      </c>
      <c r="C138" s="53"/>
      <c r="D138" s="59" t="s">
        <v>3</v>
      </c>
      <c r="E138" s="53" t="s">
        <v>112</v>
      </c>
      <c r="F138" s="54" t="s">
        <v>274</v>
      </c>
      <c r="G138" s="54" t="s">
        <v>275</v>
      </c>
      <c r="H138" s="53" t="s">
        <v>12</v>
      </c>
      <c r="I138" s="34" t="s">
        <v>424</v>
      </c>
      <c r="J138" s="53">
        <v>20032</v>
      </c>
      <c r="K138" s="53">
        <v>8</v>
      </c>
      <c r="L138" s="55"/>
      <c r="M138" s="53" t="s">
        <v>6</v>
      </c>
      <c r="N138" s="53">
        <v>1</v>
      </c>
      <c r="O138" s="53" t="s">
        <v>7</v>
      </c>
      <c r="P138" s="53">
        <v>2</v>
      </c>
      <c r="Q138" s="34">
        <f t="shared" ref="Q138:Q145" si="4">SUM(N138*P138)*52</f>
        <v>104</v>
      </c>
      <c r="R138" s="42"/>
      <c r="S138" s="43">
        <f t="shared" ref="S138:S145" si="5">SUM(R138*Q138)</f>
        <v>0</v>
      </c>
    </row>
    <row r="139" spans="2:19" s="4" customFormat="1" ht="15.75" x14ac:dyDescent="0.25">
      <c r="B139" s="32" t="s">
        <v>773</v>
      </c>
      <c r="C139" s="53"/>
      <c r="D139" s="59" t="s">
        <v>3</v>
      </c>
      <c r="E139" s="53" t="s">
        <v>112</v>
      </c>
      <c r="F139" s="54" t="s">
        <v>276</v>
      </c>
      <c r="G139" s="54" t="s">
        <v>277</v>
      </c>
      <c r="H139" s="53" t="s">
        <v>12</v>
      </c>
      <c r="I139" s="34" t="s">
        <v>424</v>
      </c>
      <c r="J139" s="53">
        <v>20032</v>
      </c>
      <c r="K139" s="53">
        <v>8</v>
      </c>
      <c r="L139" s="55"/>
      <c r="M139" s="53" t="s">
        <v>6</v>
      </c>
      <c r="N139" s="53">
        <v>1</v>
      </c>
      <c r="O139" s="53" t="s">
        <v>7</v>
      </c>
      <c r="P139" s="53">
        <v>2</v>
      </c>
      <c r="Q139" s="34">
        <f t="shared" si="4"/>
        <v>104</v>
      </c>
      <c r="R139" s="42"/>
      <c r="S139" s="43">
        <f t="shared" si="5"/>
        <v>0</v>
      </c>
    </row>
    <row r="140" spans="2:19" s="4" customFormat="1" ht="15.75" x14ac:dyDescent="0.25">
      <c r="B140" s="32" t="s">
        <v>774</v>
      </c>
      <c r="C140" s="53"/>
      <c r="D140" s="59" t="s">
        <v>3</v>
      </c>
      <c r="E140" s="53" t="s">
        <v>112</v>
      </c>
      <c r="F140" s="54" t="s">
        <v>289</v>
      </c>
      <c r="G140" s="54" t="s">
        <v>290</v>
      </c>
      <c r="H140" s="53" t="s">
        <v>12</v>
      </c>
      <c r="I140" s="34" t="s">
        <v>424</v>
      </c>
      <c r="J140" s="53">
        <v>20020</v>
      </c>
      <c r="K140" s="53">
        <v>8</v>
      </c>
      <c r="L140" s="55"/>
      <c r="M140" s="53" t="s">
        <v>89</v>
      </c>
      <c r="N140" s="53">
        <v>1</v>
      </c>
      <c r="O140" s="53" t="s">
        <v>17</v>
      </c>
      <c r="P140" s="53">
        <v>2</v>
      </c>
      <c r="Q140" s="34">
        <f t="shared" si="4"/>
        <v>104</v>
      </c>
      <c r="R140" s="42"/>
      <c r="S140" s="43">
        <f t="shared" si="5"/>
        <v>0</v>
      </c>
    </row>
    <row r="141" spans="2:19" s="4" customFormat="1" ht="15.75" x14ac:dyDescent="0.25">
      <c r="B141" s="32" t="s">
        <v>775</v>
      </c>
      <c r="C141" s="53"/>
      <c r="D141" s="59" t="s">
        <v>3</v>
      </c>
      <c r="E141" s="53" t="s">
        <v>112</v>
      </c>
      <c r="F141" s="54" t="s">
        <v>296</v>
      </c>
      <c r="G141" s="54" t="s">
        <v>297</v>
      </c>
      <c r="H141" s="53" t="s">
        <v>12</v>
      </c>
      <c r="I141" s="34" t="s">
        <v>424</v>
      </c>
      <c r="J141" s="53">
        <v>20020</v>
      </c>
      <c r="K141" s="53">
        <v>8</v>
      </c>
      <c r="L141" s="55"/>
      <c r="M141" s="53" t="s">
        <v>6</v>
      </c>
      <c r="N141" s="53">
        <v>1</v>
      </c>
      <c r="O141" s="53" t="s">
        <v>17</v>
      </c>
      <c r="P141" s="53">
        <v>2</v>
      </c>
      <c r="Q141" s="34">
        <f t="shared" si="4"/>
        <v>104</v>
      </c>
      <c r="R141" s="42"/>
      <c r="S141" s="43">
        <f t="shared" si="5"/>
        <v>0</v>
      </c>
    </row>
    <row r="142" spans="2:19" s="4" customFormat="1" ht="15.75" x14ac:dyDescent="0.25">
      <c r="B142" s="32" t="s">
        <v>776</v>
      </c>
      <c r="C142" s="53"/>
      <c r="D142" s="59" t="s">
        <v>3</v>
      </c>
      <c r="E142" s="53" t="s">
        <v>112</v>
      </c>
      <c r="F142" s="54" t="s">
        <v>305</v>
      </c>
      <c r="G142" s="54" t="s">
        <v>304</v>
      </c>
      <c r="H142" s="53" t="s">
        <v>12</v>
      </c>
      <c r="I142" s="34" t="s">
        <v>424</v>
      </c>
      <c r="J142" s="53">
        <v>20020</v>
      </c>
      <c r="K142" s="53">
        <v>8</v>
      </c>
      <c r="L142" s="55"/>
      <c r="M142" s="53" t="s">
        <v>89</v>
      </c>
      <c r="N142" s="53">
        <v>1</v>
      </c>
      <c r="O142" s="53" t="s">
        <v>7</v>
      </c>
      <c r="P142" s="53">
        <v>2</v>
      </c>
      <c r="Q142" s="34">
        <f t="shared" si="4"/>
        <v>104</v>
      </c>
      <c r="R142" s="42"/>
      <c r="S142" s="43">
        <f t="shared" si="5"/>
        <v>0</v>
      </c>
    </row>
    <row r="143" spans="2:19" s="4" customFormat="1" ht="30" x14ac:dyDescent="0.25">
      <c r="B143" s="32" t="s">
        <v>777</v>
      </c>
      <c r="C143" s="53"/>
      <c r="D143" s="59" t="s">
        <v>3</v>
      </c>
      <c r="E143" s="53" t="s">
        <v>173</v>
      </c>
      <c r="F143" s="54" t="s">
        <v>174</v>
      </c>
      <c r="G143" s="54" t="s">
        <v>175</v>
      </c>
      <c r="H143" s="64" t="s">
        <v>163</v>
      </c>
      <c r="I143" s="34" t="s">
        <v>422</v>
      </c>
      <c r="J143" s="53">
        <v>20724</v>
      </c>
      <c r="K143" s="58" t="s">
        <v>163</v>
      </c>
      <c r="L143" s="55"/>
      <c r="M143" s="53" t="s">
        <v>6</v>
      </c>
      <c r="N143" s="53">
        <v>2</v>
      </c>
      <c r="O143" s="53" t="s">
        <v>17</v>
      </c>
      <c r="P143" s="53">
        <v>2</v>
      </c>
      <c r="Q143" s="34">
        <f t="shared" si="4"/>
        <v>208</v>
      </c>
      <c r="R143" s="42"/>
      <c r="S143" s="43">
        <f t="shared" si="5"/>
        <v>0</v>
      </c>
    </row>
    <row r="144" spans="2:19" s="4" customFormat="1" ht="30" x14ac:dyDescent="0.25">
      <c r="B144" s="32" t="s">
        <v>778</v>
      </c>
      <c r="C144" s="53"/>
      <c r="D144" s="59" t="s">
        <v>3</v>
      </c>
      <c r="E144" s="53" t="s">
        <v>229</v>
      </c>
      <c r="F144" s="54" t="s">
        <v>348</v>
      </c>
      <c r="G144" s="54" t="s">
        <v>349</v>
      </c>
      <c r="H144" s="64" t="s">
        <v>163</v>
      </c>
      <c r="I144" s="34" t="s">
        <v>422</v>
      </c>
      <c r="J144" s="53">
        <v>20724</v>
      </c>
      <c r="K144" s="58" t="s">
        <v>163</v>
      </c>
      <c r="L144" s="55"/>
      <c r="M144" s="53" t="s">
        <v>6</v>
      </c>
      <c r="N144" s="53">
        <v>2</v>
      </c>
      <c r="O144" s="53" t="s">
        <v>17</v>
      </c>
      <c r="P144" s="53">
        <v>2</v>
      </c>
      <c r="Q144" s="34">
        <f t="shared" si="4"/>
        <v>208</v>
      </c>
      <c r="R144" s="42"/>
      <c r="S144" s="43">
        <f t="shared" si="5"/>
        <v>0</v>
      </c>
    </row>
    <row r="145" spans="2:19" s="31" customFormat="1" ht="15.75" x14ac:dyDescent="0.25">
      <c r="B145" s="32" t="s">
        <v>865</v>
      </c>
      <c r="C145" s="33" t="s">
        <v>176</v>
      </c>
      <c r="D145" s="33" t="s">
        <v>3</v>
      </c>
      <c r="E145" s="34" t="s">
        <v>30</v>
      </c>
      <c r="F145" s="35" t="s">
        <v>862</v>
      </c>
      <c r="G145" s="60" t="s">
        <v>861</v>
      </c>
      <c r="H145" s="34" t="s">
        <v>5</v>
      </c>
      <c r="I145" s="34" t="s">
        <v>424</v>
      </c>
      <c r="J145" s="34">
        <v>20001</v>
      </c>
      <c r="K145" s="34">
        <v>6</v>
      </c>
      <c r="L145" s="44"/>
      <c r="M145" s="36" t="s">
        <v>89</v>
      </c>
      <c r="N145" s="36">
        <v>1</v>
      </c>
      <c r="O145" s="36" t="s">
        <v>17</v>
      </c>
      <c r="P145" s="36">
        <v>2</v>
      </c>
      <c r="Q145" s="34">
        <f t="shared" si="4"/>
        <v>104</v>
      </c>
      <c r="R145" s="42"/>
      <c r="S145" s="43">
        <f t="shared" si="5"/>
        <v>0</v>
      </c>
    </row>
    <row r="148" spans="2:19" s="63" customFormat="1" ht="19.5" thickBot="1" x14ac:dyDescent="0.35">
      <c r="B148" s="149" t="s">
        <v>858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62"/>
      <c r="S148" s="20">
        <f>SUM(S9:S147)</f>
        <v>0</v>
      </c>
    </row>
    <row r="149" spans="2:19" ht="15.75" thickTop="1" x14ac:dyDescent="0.25"/>
  </sheetData>
  <sheetProtection algorithmName="SHA-512" hashValue="BFcEiHSJftCHJOTx8YK3wi8yEYUsAokZ3qnztbMHbhqwdYKbYoN92CMsyiaZJPV/B7jxn3zoV7RduUJhvOib/w==" saltValue="W7iet5uJM1syl+0PKGy6dw==" spinCount="100000" sheet="1" objects="1" scenarios="1" formatCells="0" formatColumns="0" formatRows="0" selectLockedCells="1" sort="0"/>
  <mergeCells count="8">
    <mergeCell ref="B148:Q148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4" orientation="landscape" horizontalDpi="1200" verticalDpi="1200" r:id="rId1"/>
  <rowBreaks count="1" manualBreakCount="1">
    <brk id="13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9"/>
  <sheetViews>
    <sheetView showGridLines="0" tabSelected="1" view="pageBreakPreview" topLeftCell="G1" zoomScale="90" zoomScaleNormal="120" zoomScaleSheetLayoutView="90" workbookViewId="0">
      <selection activeCell="R9" sqref="R9"/>
    </sheetView>
  </sheetViews>
  <sheetFormatPr defaultColWidth="8.85546875" defaultRowHeight="15" x14ac:dyDescent="0.25"/>
  <cols>
    <col min="1" max="1" width="3.28515625" style="25" customWidth="1"/>
    <col min="2" max="2" width="8.85546875" style="25"/>
    <col min="3" max="3" width="0" style="26" hidden="1" customWidth="1"/>
    <col min="4" max="4" width="8.85546875" style="26"/>
    <col min="5" max="5" width="12.85546875" style="26" bestFit="1" customWidth="1"/>
    <col min="6" max="6" width="35.140625" style="27" customWidth="1"/>
    <col min="7" max="7" width="40.7109375" style="27" customWidth="1"/>
    <col min="8" max="8" width="12.28515625" style="26" bestFit="1" customWidth="1"/>
    <col min="9" max="9" width="17.28515625" style="26" customWidth="1"/>
    <col min="10" max="10" width="8" style="26" customWidth="1"/>
    <col min="11" max="11" width="7.140625" style="26" customWidth="1"/>
    <col min="12" max="12" width="8.7109375" style="26" hidden="1" customWidth="1"/>
    <col min="13" max="13" width="12.85546875" style="26" customWidth="1"/>
    <col min="14" max="14" width="13.7109375" style="26" bestFit="1" customWidth="1"/>
    <col min="15" max="15" width="14.85546875" style="26" customWidth="1"/>
    <col min="16" max="16" width="15.42578125" style="26" bestFit="1" customWidth="1"/>
    <col min="17" max="17" width="13.42578125" style="26" customWidth="1"/>
    <col min="18" max="18" width="14" style="28" customWidth="1"/>
    <col min="19" max="19" width="26.42578125" style="28" bestFit="1" customWidth="1"/>
    <col min="20" max="20" width="3.28515625" style="25" customWidth="1"/>
    <col min="21" max="16384" width="8.85546875" style="25"/>
  </cols>
  <sheetData>
    <row r="1" spans="2:19" s="21" customFormat="1" x14ac:dyDescent="0.25">
      <c r="C1" s="141"/>
      <c r="D1" s="141"/>
      <c r="E1" s="141"/>
      <c r="F1" s="22"/>
      <c r="G1" s="22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23"/>
      <c r="S1" s="23"/>
    </row>
    <row r="2" spans="2:19" s="24" customFormat="1" ht="21" x14ac:dyDescent="0.35">
      <c r="B2" s="154" t="s">
        <v>948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2:19" s="24" customFormat="1" ht="21" x14ac:dyDescent="0.35">
      <c r="B3" s="155" t="s">
        <v>622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2:19" s="24" customFormat="1" ht="21" x14ac:dyDescent="0.35">
      <c r="B4" s="154" t="s">
        <v>427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</row>
    <row r="5" spans="2:19" s="24" customFormat="1" ht="21" x14ac:dyDescent="0.35">
      <c r="B5" s="155" t="s">
        <v>951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</row>
    <row r="6" spans="2:19" s="21" customFormat="1" ht="15.75" thickBot="1" x14ac:dyDescent="0.3"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2:19" s="29" customFormat="1" ht="15.75" x14ac:dyDescent="0.25">
      <c r="B7" s="150" t="s">
        <v>420</v>
      </c>
      <c r="C7" s="151"/>
      <c r="D7" s="151"/>
      <c r="E7" s="151"/>
      <c r="F7" s="151"/>
      <c r="G7" s="151"/>
      <c r="H7" s="151"/>
      <c r="I7" s="151"/>
      <c r="J7" s="151"/>
      <c r="K7" s="151"/>
      <c r="L7" s="152" t="s">
        <v>421</v>
      </c>
      <c r="M7" s="152"/>
      <c r="N7" s="152"/>
      <c r="O7" s="152"/>
      <c r="P7" s="152"/>
      <c r="Q7" s="152"/>
      <c r="R7" s="152"/>
      <c r="S7" s="153"/>
    </row>
    <row r="8" spans="2:19" s="30" customFormat="1" ht="47.25" x14ac:dyDescent="0.25">
      <c r="B8" s="46" t="s">
        <v>0</v>
      </c>
      <c r="C8" s="47" t="s">
        <v>434</v>
      </c>
      <c r="D8" s="47" t="s">
        <v>435</v>
      </c>
      <c r="E8" s="47" t="s">
        <v>436</v>
      </c>
      <c r="F8" s="47" t="s">
        <v>437</v>
      </c>
      <c r="G8" s="47" t="s">
        <v>438</v>
      </c>
      <c r="H8" s="47" t="s">
        <v>439</v>
      </c>
      <c r="I8" s="47" t="s">
        <v>440</v>
      </c>
      <c r="J8" s="47" t="s">
        <v>441</v>
      </c>
      <c r="K8" s="47" t="s">
        <v>1</v>
      </c>
      <c r="L8" s="48" t="s">
        <v>423</v>
      </c>
      <c r="M8" s="49" t="s">
        <v>442</v>
      </c>
      <c r="N8" s="49" t="s">
        <v>443</v>
      </c>
      <c r="O8" s="50" t="s">
        <v>444</v>
      </c>
      <c r="P8" s="50" t="s">
        <v>445</v>
      </c>
      <c r="Q8" s="50" t="s">
        <v>446</v>
      </c>
      <c r="R8" s="51" t="s">
        <v>425</v>
      </c>
      <c r="S8" s="52" t="s">
        <v>447</v>
      </c>
    </row>
    <row r="9" spans="2:19" s="31" customFormat="1" ht="15.75" x14ac:dyDescent="0.25">
      <c r="B9" s="32" t="s">
        <v>500</v>
      </c>
      <c r="C9" s="33" t="s">
        <v>176</v>
      </c>
      <c r="D9" s="33" t="s">
        <v>3</v>
      </c>
      <c r="E9" s="34" t="s">
        <v>112</v>
      </c>
      <c r="F9" s="35" t="s">
        <v>113</v>
      </c>
      <c r="G9" s="60" t="s">
        <v>114</v>
      </c>
      <c r="H9" s="34" t="s">
        <v>25</v>
      </c>
      <c r="I9" s="34" t="s">
        <v>424</v>
      </c>
      <c r="J9" s="34">
        <v>20018</v>
      </c>
      <c r="K9" s="34">
        <v>5</v>
      </c>
      <c r="L9" s="44"/>
      <c r="M9" s="36" t="s">
        <v>6</v>
      </c>
      <c r="N9" s="36">
        <v>1</v>
      </c>
      <c r="O9" s="36" t="s">
        <v>17</v>
      </c>
      <c r="P9" s="34">
        <v>2</v>
      </c>
      <c r="Q9" s="34">
        <f>SUM(N9*P9)*52</f>
        <v>104</v>
      </c>
      <c r="R9" s="42"/>
      <c r="S9" s="43">
        <f>SUM(R9*Q9)</f>
        <v>0</v>
      </c>
    </row>
    <row r="10" spans="2:19" s="31" customFormat="1" ht="15.75" x14ac:dyDescent="0.25">
      <c r="B10" s="32" t="s">
        <v>501</v>
      </c>
      <c r="C10" s="33" t="s">
        <v>176</v>
      </c>
      <c r="D10" s="33" t="s">
        <v>3</v>
      </c>
      <c r="E10" s="34" t="s">
        <v>3</v>
      </c>
      <c r="F10" s="35" t="s">
        <v>116</v>
      </c>
      <c r="G10" s="60" t="s">
        <v>114</v>
      </c>
      <c r="H10" s="34" t="s">
        <v>25</v>
      </c>
      <c r="I10" s="34" t="s">
        <v>424</v>
      </c>
      <c r="J10" s="34">
        <v>20018</v>
      </c>
      <c r="K10" s="34">
        <v>5</v>
      </c>
      <c r="L10" s="44"/>
      <c r="M10" s="36" t="s">
        <v>6</v>
      </c>
      <c r="N10" s="36">
        <v>1</v>
      </c>
      <c r="O10" s="36" t="s">
        <v>17</v>
      </c>
      <c r="P10" s="34">
        <v>2</v>
      </c>
      <c r="Q10" s="34">
        <f t="shared" ref="Q10:Q73" si="0">SUM(N10*P10)*52</f>
        <v>104</v>
      </c>
      <c r="R10" s="42"/>
      <c r="S10" s="43">
        <f t="shared" ref="S10:S73" si="1">SUM(R10*Q10)</f>
        <v>0</v>
      </c>
    </row>
    <row r="11" spans="2:19" s="31" customFormat="1" ht="15.75" x14ac:dyDescent="0.25">
      <c r="B11" s="32" t="s">
        <v>502</v>
      </c>
      <c r="C11" s="33" t="s">
        <v>176</v>
      </c>
      <c r="D11" s="33" t="s">
        <v>3</v>
      </c>
      <c r="E11" s="34" t="s">
        <v>4</v>
      </c>
      <c r="F11" s="35" t="s">
        <v>129</v>
      </c>
      <c r="G11" s="60" t="s">
        <v>130</v>
      </c>
      <c r="H11" s="34" t="s">
        <v>25</v>
      </c>
      <c r="I11" s="34" t="s">
        <v>424</v>
      </c>
      <c r="J11" s="34">
        <v>20002</v>
      </c>
      <c r="K11" s="34">
        <v>5</v>
      </c>
      <c r="L11" s="44"/>
      <c r="M11" s="36" t="s">
        <v>6</v>
      </c>
      <c r="N11" s="36">
        <v>1</v>
      </c>
      <c r="O11" s="36" t="s">
        <v>7</v>
      </c>
      <c r="P11" s="34">
        <v>2</v>
      </c>
      <c r="Q11" s="34">
        <f t="shared" si="0"/>
        <v>104</v>
      </c>
      <c r="R11" s="42"/>
      <c r="S11" s="43">
        <f t="shared" si="1"/>
        <v>0</v>
      </c>
    </row>
    <row r="12" spans="2:19" s="31" customFormat="1" ht="15.75" x14ac:dyDescent="0.25">
      <c r="B12" s="32" t="s">
        <v>503</v>
      </c>
      <c r="C12" s="33" t="s">
        <v>176</v>
      </c>
      <c r="D12" s="33" t="s">
        <v>3</v>
      </c>
      <c r="E12" s="34" t="s">
        <v>4</v>
      </c>
      <c r="F12" s="37" t="s">
        <v>45</v>
      </c>
      <c r="G12" s="37" t="s">
        <v>46</v>
      </c>
      <c r="H12" s="38" t="s">
        <v>25</v>
      </c>
      <c r="I12" s="34" t="s">
        <v>424</v>
      </c>
      <c r="J12" s="38">
        <v>20018</v>
      </c>
      <c r="K12" s="38">
        <v>5</v>
      </c>
      <c r="L12" s="44"/>
      <c r="M12" s="36" t="s">
        <v>6</v>
      </c>
      <c r="N12" s="39">
        <v>1</v>
      </c>
      <c r="O12" s="36" t="s">
        <v>17</v>
      </c>
      <c r="P12" s="34">
        <v>2</v>
      </c>
      <c r="Q12" s="34">
        <f t="shared" si="0"/>
        <v>104</v>
      </c>
      <c r="R12" s="42"/>
      <c r="S12" s="43">
        <f t="shared" si="1"/>
        <v>0</v>
      </c>
    </row>
    <row r="13" spans="2:19" s="31" customFormat="1" ht="15.75" x14ac:dyDescent="0.25">
      <c r="B13" s="32" t="s">
        <v>504</v>
      </c>
      <c r="C13" s="33" t="s">
        <v>176</v>
      </c>
      <c r="D13" s="33" t="s">
        <v>3</v>
      </c>
      <c r="E13" s="34" t="s">
        <v>112</v>
      </c>
      <c r="F13" s="35" t="s">
        <v>142</v>
      </c>
      <c r="G13" s="60" t="s">
        <v>143</v>
      </c>
      <c r="H13" s="34" t="s">
        <v>25</v>
      </c>
      <c r="I13" s="34" t="s">
        <v>424</v>
      </c>
      <c r="J13" s="34">
        <v>20017</v>
      </c>
      <c r="K13" s="34">
        <v>5</v>
      </c>
      <c r="L13" s="44"/>
      <c r="M13" s="36" t="s">
        <v>6</v>
      </c>
      <c r="N13" s="36">
        <v>1</v>
      </c>
      <c r="O13" s="36" t="s">
        <v>17</v>
      </c>
      <c r="P13" s="34">
        <v>2</v>
      </c>
      <c r="Q13" s="34">
        <f t="shared" si="0"/>
        <v>104</v>
      </c>
      <c r="R13" s="42"/>
      <c r="S13" s="43">
        <f t="shared" si="1"/>
        <v>0</v>
      </c>
    </row>
    <row r="14" spans="2:19" s="31" customFormat="1" ht="15.75" x14ac:dyDescent="0.25">
      <c r="B14" s="32" t="s">
        <v>505</v>
      </c>
      <c r="C14" s="33" t="s">
        <v>176</v>
      </c>
      <c r="D14" s="33" t="s">
        <v>3</v>
      </c>
      <c r="E14" s="34" t="s">
        <v>112</v>
      </c>
      <c r="F14" s="35" t="s">
        <v>145</v>
      </c>
      <c r="G14" s="60" t="s">
        <v>146</v>
      </c>
      <c r="H14" s="34" t="s">
        <v>25</v>
      </c>
      <c r="I14" s="34" t="s">
        <v>424</v>
      </c>
      <c r="J14" s="34">
        <v>20002</v>
      </c>
      <c r="K14" s="34">
        <v>5</v>
      </c>
      <c r="L14" s="44"/>
      <c r="M14" s="36" t="s">
        <v>6</v>
      </c>
      <c r="N14" s="36">
        <v>1</v>
      </c>
      <c r="O14" s="36" t="s">
        <v>17</v>
      </c>
      <c r="P14" s="34">
        <v>2</v>
      </c>
      <c r="Q14" s="34">
        <f t="shared" si="0"/>
        <v>104</v>
      </c>
      <c r="R14" s="42"/>
      <c r="S14" s="43">
        <f t="shared" si="1"/>
        <v>0</v>
      </c>
    </row>
    <row r="15" spans="2:19" s="31" customFormat="1" ht="15.75" x14ac:dyDescent="0.25">
      <c r="B15" s="32" t="s">
        <v>506</v>
      </c>
      <c r="C15" s="33" t="s">
        <v>176</v>
      </c>
      <c r="D15" s="33" t="s">
        <v>3</v>
      </c>
      <c r="E15" s="34" t="s">
        <v>112</v>
      </c>
      <c r="F15" s="35" t="s">
        <v>148</v>
      </c>
      <c r="G15" s="60" t="s">
        <v>149</v>
      </c>
      <c r="H15" s="34" t="s">
        <v>25</v>
      </c>
      <c r="I15" s="34" t="s">
        <v>424</v>
      </c>
      <c r="J15" s="34">
        <v>20017</v>
      </c>
      <c r="K15" s="34">
        <v>5</v>
      </c>
      <c r="L15" s="44"/>
      <c r="M15" s="36" t="s">
        <v>6</v>
      </c>
      <c r="N15" s="36">
        <v>1</v>
      </c>
      <c r="O15" s="36" t="s">
        <v>17</v>
      </c>
      <c r="P15" s="34">
        <v>2</v>
      </c>
      <c r="Q15" s="34">
        <f t="shared" si="0"/>
        <v>104</v>
      </c>
      <c r="R15" s="42"/>
      <c r="S15" s="43">
        <f t="shared" si="1"/>
        <v>0</v>
      </c>
    </row>
    <row r="16" spans="2:19" s="31" customFormat="1" ht="15.75" x14ac:dyDescent="0.25">
      <c r="B16" s="32" t="s">
        <v>507</v>
      </c>
      <c r="C16" s="33" t="s">
        <v>176</v>
      </c>
      <c r="D16" s="33" t="s">
        <v>3</v>
      </c>
      <c r="E16" s="34" t="s">
        <v>112</v>
      </c>
      <c r="F16" s="35" t="s">
        <v>151</v>
      </c>
      <c r="G16" s="60" t="s">
        <v>152</v>
      </c>
      <c r="H16" s="34" t="s">
        <v>25</v>
      </c>
      <c r="I16" s="34" t="s">
        <v>424</v>
      </c>
      <c r="J16" s="34">
        <v>20018</v>
      </c>
      <c r="K16" s="34">
        <v>5</v>
      </c>
      <c r="L16" s="44"/>
      <c r="M16" s="36" t="s">
        <v>6</v>
      </c>
      <c r="N16" s="36">
        <v>1</v>
      </c>
      <c r="O16" s="36" t="s">
        <v>17</v>
      </c>
      <c r="P16" s="34">
        <v>2</v>
      </c>
      <c r="Q16" s="34">
        <f t="shared" si="0"/>
        <v>104</v>
      </c>
      <c r="R16" s="42"/>
      <c r="S16" s="43">
        <f t="shared" si="1"/>
        <v>0</v>
      </c>
    </row>
    <row r="17" spans="2:19" s="31" customFormat="1" ht="31.5" x14ac:dyDescent="0.25">
      <c r="B17" s="32" t="s">
        <v>508</v>
      </c>
      <c r="C17" s="33" t="s">
        <v>176</v>
      </c>
      <c r="D17" s="33" t="s">
        <v>3</v>
      </c>
      <c r="E17" s="34" t="s">
        <v>112</v>
      </c>
      <c r="F17" s="35" t="s">
        <v>155</v>
      </c>
      <c r="G17" s="60" t="s">
        <v>156</v>
      </c>
      <c r="H17" s="34" t="s">
        <v>5</v>
      </c>
      <c r="I17" s="34" t="s">
        <v>424</v>
      </c>
      <c r="J17" s="34">
        <v>20002</v>
      </c>
      <c r="K17" s="34">
        <v>5</v>
      </c>
      <c r="L17" s="44"/>
      <c r="M17" s="36" t="s">
        <v>6</v>
      </c>
      <c r="N17" s="36">
        <v>1</v>
      </c>
      <c r="O17" s="36" t="s">
        <v>7</v>
      </c>
      <c r="P17" s="34">
        <v>2</v>
      </c>
      <c r="Q17" s="34">
        <f t="shared" si="0"/>
        <v>104</v>
      </c>
      <c r="R17" s="42"/>
      <c r="S17" s="43">
        <f t="shared" si="1"/>
        <v>0</v>
      </c>
    </row>
    <row r="18" spans="2:19" s="31" customFormat="1" ht="15.75" x14ac:dyDescent="0.25">
      <c r="B18" s="32" t="s">
        <v>509</v>
      </c>
      <c r="C18" s="33" t="s">
        <v>176</v>
      </c>
      <c r="D18" s="33" t="s">
        <v>3</v>
      </c>
      <c r="E18" s="34" t="s">
        <v>169</v>
      </c>
      <c r="F18" s="35" t="s">
        <v>170</v>
      </c>
      <c r="G18" s="61" t="s">
        <v>171</v>
      </c>
      <c r="H18" s="34" t="s">
        <v>25</v>
      </c>
      <c r="I18" s="34" t="s">
        <v>424</v>
      </c>
      <c r="J18" s="34">
        <v>20002</v>
      </c>
      <c r="K18" s="34">
        <v>5</v>
      </c>
      <c r="L18" s="44"/>
      <c r="M18" s="36" t="s">
        <v>6</v>
      </c>
      <c r="N18" s="36">
        <v>1</v>
      </c>
      <c r="O18" s="36" t="s">
        <v>17</v>
      </c>
      <c r="P18" s="34">
        <v>2</v>
      </c>
      <c r="Q18" s="34">
        <f t="shared" si="0"/>
        <v>104</v>
      </c>
      <c r="R18" s="42"/>
      <c r="S18" s="43">
        <f t="shared" si="1"/>
        <v>0</v>
      </c>
    </row>
    <row r="19" spans="2:19" s="31" customFormat="1" ht="15.75" x14ac:dyDescent="0.25">
      <c r="B19" s="32" t="s">
        <v>510</v>
      </c>
      <c r="C19" s="33" t="s">
        <v>176</v>
      </c>
      <c r="D19" s="33" t="s">
        <v>3</v>
      </c>
      <c r="E19" s="34" t="s">
        <v>47</v>
      </c>
      <c r="F19" s="35" t="s">
        <v>47</v>
      </c>
      <c r="G19" s="37" t="s">
        <v>55</v>
      </c>
      <c r="H19" s="38" t="s">
        <v>25</v>
      </c>
      <c r="I19" s="34" t="s">
        <v>424</v>
      </c>
      <c r="J19" s="38">
        <v>20002</v>
      </c>
      <c r="K19" s="38">
        <v>5</v>
      </c>
      <c r="L19" s="44"/>
      <c r="M19" s="39" t="s">
        <v>6</v>
      </c>
      <c r="N19" s="39">
        <v>1</v>
      </c>
      <c r="O19" s="39" t="s">
        <v>7</v>
      </c>
      <c r="P19" s="38">
        <v>2</v>
      </c>
      <c r="Q19" s="34">
        <f t="shared" si="0"/>
        <v>104</v>
      </c>
      <c r="R19" s="42"/>
      <c r="S19" s="43">
        <f t="shared" si="1"/>
        <v>0</v>
      </c>
    </row>
    <row r="20" spans="2:19" s="31" customFormat="1" ht="15.75" x14ac:dyDescent="0.25">
      <c r="B20" s="32" t="s">
        <v>511</v>
      </c>
      <c r="C20" s="33" t="s">
        <v>176</v>
      </c>
      <c r="D20" s="33" t="s">
        <v>3</v>
      </c>
      <c r="E20" s="34" t="s">
        <v>47</v>
      </c>
      <c r="F20" s="35" t="s">
        <v>59</v>
      </c>
      <c r="G20" s="60" t="s">
        <v>60</v>
      </c>
      <c r="H20" s="34" t="s">
        <v>25</v>
      </c>
      <c r="I20" s="34" t="s">
        <v>424</v>
      </c>
      <c r="J20" s="34">
        <v>20018</v>
      </c>
      <c r="K20" s="34">
        <v>5</v>
      </c>
      <c r="L20" s="44"/>
      <c r="M20" s="36" t="s">
        <v>6</v>
      </c>
      <c r="N20" s="36">
        <v>1</v>
      </c>
      <c r="O20" s="36" t="s">
        <v>7</v>
      </c>
      <c r="P20" s="34">
        <v>2</v>
      </c>
      <c r="Q20" s="34">
        <f t="shared" si="0"/>
        <v>104</v>
      </c>
      <c r="R20" s="42"/>
      <c r="S20" s="43">
        <f t="shared" si="1"/>
        <v>0</v>
      </c>
    </row>
    <row r="21" spans="2:19" s="31" customFormat="1" ht="15.75" x14ac:dyDescent="0.25">
      <c r="B21" s="32" t="s">
        <v>512</v>
      </c>
      <c r="C21" s="33" t="s">
        <v>176</v>
      </c>
      <c r="D21" s="33" t="s">
        <v>3</v>
      </c>
      <c r="E21" s="34" t="s">
        <v>213</v>
      </c>
      <c r="F21" s="35" t="s">
        <v>213</v>
      </c>
      <c r="G21" s="60" t="s">
        <v>214</v>
      </c>
      <c r="H21" s="34" t="s">
        <v>25</v>
      </c>
      <c r="I21" s="34" t="s">
        <v>424</v>
      </c>
      <c r="J21" s="34">
        <v>20002</v>
      </c>
      <c r="K21" s="34">
        <v>5</v>
      </c>
      <c r="L21" s="44"/>
      <c r="M21" s="36" t="s">
        <v>6</v>
      </c>
      <c r="N21" s="36">
        <v>1</v>
      </c>
      <c r="O21" s="36" t="s">
        <v>17</v>
      </c>
      <c r="P21" s="34">
        <v>2</v>
      </c>
      <c r="Q21" s="34">
        <f t="shared" si="0"/>
        <v>104</v>
      </c>
      <c r="R21" s="42"/>
      <c r="S21" s="43">
        <f t="shared" si="1"/>
        <v>0</v>
      </c>
    </row>
    <row r="22" spans="2:19" s="31" customFormat="1" ht="15.75" x14ac:dyDescent="0.25">
      <c r="B22" s="32" t="s">
        <v>513</v>
      </c>
      <c r="C22" s="33" t="s">
        <v>176</v>
      </c>
      <c r="D22" s="33" t="s">
        <v>3</v>
      </c>
      <c r="E22" s="34" t="s">
        <v>213</v>
      </c>
      <c r="F22" s="35" t="s">
        <v>216</v>
      </c>
      <c r="G22" s="60" t="s">
        <v>217</v>
      </c>
      <c r="H22" s="34" t="s">
        <v>25</v>
      </c>
      <c r="I22" s="34" t="s">
        <v>424</v>
      </c>
      <c r="J22" s="34">
        <v>20002</v>
      </c>
      <c r="K22" s="34">
        <v>5</v>
      </c>
      <c r="L22" s="44"/>
      <c r="M22" s="36" t="s">
        <v>6</v>
      </c>
      <c r="N22" s="36">
        <v>1</v>
      </c>
      <c r="O22" s="36" t="s">
        <v>7</v>
      </c>
      <c r="P22" s="34">
        <v>2</v>
      </c>
      <c r="Q22" s="34">
        <f t="shared" si="0"/>
        <v>104</v>
      </c>
      <c r="R22" s="42"/>
      <c r="S22" s="43">
        <f t="shared" si="1"/>
        <v>0</v>
      </c>
    </row>
    <row r="23" spans="2:19" s="31" customFormat="1" ht="15.75" x14ac:dyDescent="0.25">
      <c r="B23" s="32" t="s">
        <v>514</v>
      </c>
      <c r="C23" s="33" t="s">
        <v>176</v>
      </c>
      <c r="D23" s="33" t="s">
        <v>3</v>
      </c>
      <c r="E23" s="34" t="s">
        <v>213</v>
      </c>
      <c r="F23" s="40" t="s">
        <v>220</v>
      </c>
      <c r="G23" s="40" t="s">
        <v>221</v>
      </c>
      <c r="H23" s="41" t="s">
        <v>25</v>
      </c>
      <c r="I23" s="34" t="s">
        <v>424</v>
      </c>
      <c r="J23" s="41">
        <v>20002</v>
      </c>
      <c r="K23" s="41">
        <v>5</v>
      </c>
      <c r="L23" s="44"/>
      <c r="M23" s="36" t="s">
        <v>6</v>
      </c>
      <c r="N23" s="39">
        <v>1</v>
      </c>
      <c r="O23" s="36" t="s">
        <v>17</v>
      </c>
      <c r="P23" s="34">
        <v>2</v>
      </c>
      <c r="Q23" s="34">
        <f t="shared" si="0"/>
        <v>104</v>
      </c>
      <c r="R23" s="42"/>
      <c r="S23" s="43">
        <f t="shared" si="1"/>
        <v>0</v>
      </c>
    </row>
    <row r="24" spans="2:19" s="31" customFormat="1" ht="31.5" x14ac:dyDescent="0.25">
      <c r="B24" s="32" t="s">
        <v>515</v>
      </c>
      <c r="C24" s="33" t="s">
        <v>176</v>
      </c>
      <c r="D24" s="33" t="s">
        <v>3</v>
      </c>
      <c r="E24" s="34" t="s">
        <v>229</v>
      </c>
      <c r="F24" s="40" t="s">
        <v>230</v>
      </c>
      <c r="G24" s="40" t="s">
        <v>231</v>
      </c>
      <c r="H24" s="41" t="s">
        <v>25</v>
      </c>
      <c r="I24" s="34" t="s">
        <v>424</v>
      </c>
      <c r="J24" s="41">
        <v>20002</v>
      </c>
      <c r="K24" s="41">
        <v>5</v>
      </c>
      <c r="L24" s="44"/>
      <c r="M24" s="36" t="s">
        <v>6</v>
      </c>
      <c r="N24" s="39">
        <v>1</v>
      </c>
      <c r="O24" s="36" t="s">
        <v>7</v>
      </c>
      <c r="P24" s="34">
        <v>2</v>
      </c>
      <c r="Q24" s="34">
        <f t="shared" si="0"/>
        <v>104</v>
      </c>
      <c r="R24" s="42"/>
      <c r="S24" s="43">
        <f t="shared" si="1"/>
        <v>0</v>
      </c>
    </row>
    <row r="25" spans="2:19" s="31" customFormat="1" ht="15.75" x14ac:dyDescent="0.25">
      <c r="B25" s="32" t="s">
        <v>516</v>
      </c>
      <c r="C25" s="33" t="s">
        <v>176</v>
      </c>
      <c r="D25" s="33" t="s">
        <v>3</v>
      </c>
      <c r="E25" s="34" t="s">
        <v>112</v>
      </c>
      <c r="F25" s="35" t="s">
        <v>232</v>
      </c>
      <c r="G25" s="60" t="s">
        <v>233</v>
      </c>
      <c r="H25" s="34" t="s">
        <v>25</v>
      </c>
      <c r="I25" s="34" t="s">
        <v>424</v>
      </c>
      <c r="J25" s="34">
        <v>20003</v>
      </c>
      <c r="K25" s="34">
        <v>5</v>
      </c>
      <c r="L25" s="44"/>
      <c r="M25" s="36" t="s">
        <v>6</v>
      </c>
      <c r="N25" s="36">
        <v>1</v>
      </c>
      <c r="O25" s="36" t="s">
        <v>17</v>
      </c>
      <c r="P25" s="34">
        <v>2</v>
      </c>
      <c r="Q25" s="34">
        <f t="shared" si="0"/>
        <v>104</v>
      </c>
      <c r="R25" s="42"/>
      <c r="S25" s="43">
        <f t="shared" si="1"/>
        <v>0</v>
      </c>
    </row>
    <row r="26" spans="2:19" s="31" customFormat="1" ht="15.75" x14ac:dyDescent="0.25">
      <c r="B26" s="32" t="s">
        <v>517</v>
      </c>
      <c r="C26" s="33" t="s">
        <v>176</v>
      </c>
      <c r="D26" s="33" t="s">
        <v>3</v>
      </c>
      <c r="E26" s="34" t="s">
        <v>4</v>
      </c>
      <c r="F26" s="35" t="s">
        <v>72</v>
      </c>
      <c r="G26" s="60" t="s">
        <v>73</v>
      </c>
      <c r="H26" s="34" t="s">
        <v>25</v>
      </c>
      <c r="I26" s="34" t="s">
        <v>424</v>
      </c>
      <c r="J26" s="34">
        <v>20002</v>
      </c>
      <c r="K26" s="34">
        <v>5</v>
      </c>
      <c r="L26" s="44"/>
      <c r="M26" s="36" t="s">
        <v>6</v>
      </c>
      <c r="N26" s="36">
        <v>1</v>
      </c>
      <c r="O26" s="36" t="s">
        <v>7</v>
      </c>
      <c r="P26" s="34">
        <v>2</v>
      </c>
      <c r="Q26" s="34">
        <f t="shared" si="0"/>
        <v>104</v>
      </c>
      <c r="R26" s="42"/>
      <c r="S26" s="43">
        <f t="shared" si="1"/>
        <v>0</v>
      </c>
    </row>
    <row r="27" spans="2:19" s="31" customFormat="1" ht="15.75" x14ac:dyDescent="0.25">
      <c r="B27" s="32" t="s">
        <v>518</v>
      </c>
      <c r="C27" s="33" t="s">
        <v>176</v>
      </c>
      <c r="D27" s="33" t="s">
        <v>3</v>
      </c>
      <c r="E27" s="34" t="s">
        <v>9</v>
      </c>
      <c r="F27" s="35" t="s">
        <v>238</v>
      </c>
      <c r="G27" s="60" t="s">
        <v>239</v>
      </c>
      <c r="H27" s="34" t="s">
        <v>25</v>
      </c>
      <c r="I27" s="34" t="s">
        <v>424</v>
      </c>
      <c r="J27" s="34">
        <v>20002</v>
      </c>
      <c r="K27" s="34">
        <v>5</v>
      </c>
      <c r="L27" s="44"/>
      <c r="M27" s="36" t="s">
        <v>6</v>
      </c>
      <c r="N27" s="36">
        <v>1</v>
      </c>
      <c r="O27" s="36" t="s">
        <v>7</v>
      </c>
      <c r="P27" s="34">
        <v>2</v>
      </c>
      <c r="Q27" s="34">
        <f t="shared" si="0"/>
        <v>104</v>
      </c>
      <c r="R27" s="42"/>
      <c r="S27" s="43">
        <f t="shared" si="1"/>
        <v>0</v>
      </c>
    </row>
    <row r="28" spans="2:19" s="31" customFormat="1" ht="31.5" x14ac:dyDescent="0.25">
      <c r="B28" s="32" t="s">
        <v>519</v>
      </c>
      <c r="C28" s="33" t="s">
        <v>176</v>
      </c>
      <c r="D28" s="33" t="s">
        <v>3</v>
      </c>
      <c r="E28" s="34" t="s">
        <v>169</v>
      </c>
      <c r="F28" s="35" t="s">
        <v>247</v>
      </c>
      <c r="G28" s="60" t="s">
        <v>248</v>
      </c>
      <c r="H28" s="34" t="s">
        <v>25</v>
      </c>
      <c r="I28" s="34" t="s">
        <v>424</v>
      </c>
      <c r="J28" s="34">
        <v>20018</v>
      </c>
      <c r="K28" s="34">
        <v>5</v>
      </c>
      <c r="L28" s="44"/>
      <c r="M28" s="36" t="s">
        <v>6</v>
      </c>
      <c r="N28" s="36">
        <v>1</v>
      </c>
      <c r="O28" s="36" t="s">
        <v>17</v>
      </c>
      <c r="P28" s="34">
        <v>2</v>
      </c>
      <c r="Q28" s="34">
        <f t="shared" si="0"/>
        <v>104</v>
      </c>
      <c r="R28" s="42"/>
      <c r="S28" s="43">
        <f t="shared" si="1"/>
        <v>0</v>
      </c>
    </row>
    <row r="29" spans="2:19" s="31" customFormat="1" ht="31.5" x14ac:dyDescent="0.25">
      <c r="B29" s="32" t="s">
        <v>520</v>
      </c>
      <c r="C29" s="33" t="s">
        <v>176</v>
      </c>
      <c r="D29" s="33" t="s">
        <v>3</v>
      </c>
      <c r="E29" s="34" t="s">
        <v>4</v>
      </c>
      <c r="F29" s="35" t="s">
        <v>23</v>
      </c>
      <c r="G29" s="60" t="s">
        <v>24</v>
      </c>
      <c r="H29" s="34" t="s">
        <v>25</v>
      </c>
      <c r="I29" s="34" t="s">
        <v>424</v>
      </c>
      <c r="J29" s="34">
        <v>20018</v>
      </c>
      <c r="K29" s="34">
        <v>5</v>
      </c>
      <c r="L29" s="44"/>
      <c r="M29" s="36" t="s">
        <v>6</v>
      </c>
      <c r="N29" s="36">
        <v>1</v>
      </c>
      <c r="O29" s="36" t="s">
        <v>17</v>
      </c>
      <c r="P29" s="34">
        <v>2</v>
      </c>
      <c r="Q29" s="34">
        <f t="shared" si="0"/>
        <v>104</v>
      </c>
      <c r="R29" s="42"/>
      <c r="S29" s="43">
        <f t="shared" si="1"/>
        <v>0</v>
      </c>
    </row>
    <row r="30" spans="2:19" s="31" customFormat="1" ht="15.75" x14ac:dyDescent="0.25">
      <c r="B30" s="32" t="s">
        <v>521</v>
      </c>
      <c r="C30" s="33" t="s">
        <v>176</v>
      </c>
      <c r="D30" s="33" t="s">
        <v>3</v>
      </c>
      <c r="E30" s="34" t="s">
        <v>112</v>
      </c>
      <c r="F30" s="35" t="s">
        <v>256</v>
      </c>
      <c r="G30" s="60" t="s">
        <v>257</v>
      </c>
      <c r="H30" s="34" t="s">
        <v>5</v>
      </c>
      <c r="I30" s="34" t="s">
        <v>424</v>
      </c>
      <c r="J30" s="34">
        <v>20037</v>
      </c>
      <c r="K30" s="34">
        <v>5</v>
      </c>
      <c r="L30" s="44"/>
      <c r="M30" s="36" t="s">
        <v>6</v>
      </c>
      <c r="N30" s="36">
        <v>1</v>
      </c>
      <c r="O30" s="36" t="s">
        <v>7</v>
      </c>
      <c r="P30" s="34">
        <v>2</v>
      </c>
      <c r="Q30" s="34">
        <f t="shared" si="0"/>
        <v>104</v>
      </c>
      <c r="R30" s="42"/>
      <c r="S30" s="43">
        <f t="shared" si="1"/>
        <v>0</v>
      </c>
    </row>
    <row r="31" spans="2:19" s="31" customFormat="1" ht="15.75" x14ac:dyDescent="0.25">
      <c r="B31" s="32" t="s">
        <v>522</v>
      </c>
      <c r="C31" s="33" t="s">
        <v>176</v>
      </c>
      <c r="D31" s="33" t="s">
        <v>3</v>
      </c>
      <c r="E31" s="34" t="s">
        <v>4</v>
      </c>
      <c r="F31" s="35" t="s">
        <v>271</v>
      </c>
      <c r="G31" s="60" t="s">
        <v>272</v>
      </c>
      <c r="H31" s="34" t="s">
        <v>25</v>
      </c>
      <c r="I31" s="34" t="s">
        <v>424</v>
      </c>
      <c r="J31" s="34">
        <v>20002</v>
      </c>
      <c r="K31" s="34">
        <v>5</v>
      </c>
      <c r="L31" s="44"/>
      <c r="M31" s="36" t="s">
        <v>6</v>
      </c>
      <c r="N31" s="36">
        <v>1</v>
      </c>
      <c r="O31" s="36" t="s">
        <v>7</v>
      </c>
      <c r="P31" s="34">
        <v>2</v>
      </c>
      <c r="Q31" s="34">
        <f t="shared" si="0"/>
        <v>104</v>
      </c>
      <c r="R31" s="42"/>
      <c r="S31" s="43">
        <f t="shared" si="1"/>
        <v>0</v>
      </c>
    </row>
    <row r="32" spans="2:19" s="31" customFormat="1" ht="15.75" x14ac:dyDescent="0.25">
      <c r="B32" s="32" t="s">
        <v>523</v>
      </c>
      <c r="C32" s="33" t="s">
        <v>176</v>
      </c>
      <c r="D32" s="33" t="s">
        <v>3</v>
      </c>
      <c r="E32" s="34" t="s">
        <v>112</v>
      </c>
      <c r="F32" s="37" t="s">
        <v>271</v>
      </c>
      <c r="G32" s="37" t="s">
        <v>272</v>
      </c>
      <c r="H32" s="38" t="s">
        <v>25</v>
      </c>
      <c r="I32" s="34" t="s">
        <v>424</v>
      </c>
      <c r="J32" s="38">
        <v>20002</v>
      </c>
      <c r="K32" s="38">
        <v>5</v>
      </c>
      <c r="L32" s="44"/>
      <c r="M32" s="36" t="s">
        <v>6</v>
      </c>
      <c r="N32" s="39">
        <v>2</v>
      </c>
      <c r="O32" s="36" t="s">
        <v>7</v>
      </c>
      <c r="P32" s="34">
        <v>2</v>
      </c>
      <c r="Q32" s="34">
        <f t="shared" si="0"/>
        <v>208</v>
      </c>
      <c r="R32" s="42"/>
      <c r="S32" s="43">
        <f t="shared" si="1"/>
        <v>0</v>
      </c>
    </row>
    <row r="33" spans="2:19" s="31" customFormat="1" ht="15.75" x14ac:dyDescent="0.25">
      <c r="B33" s="32" t="s">
        <v>524</v>
      </c>
      <c r="C33" s="33" t="s">
        <v>176</v>
      </c>
      <c r="D33" s="33" t="s">
        <v>3</v>
      </c>
      <c r="E33" s="34" t="s">
        <v>4</v>
      </c>
      <c r="F33" s="35" t="s">
        <v>97</v>
      </c>
      <c r="G33" s="60" t="s">
        <v>98</v>
      </c>
      <c r="H33" s="34" t="s">
        <v>25</v>
      </c>
      <c r="I33" s="34" t="s">
        <v>424</v>
      </c>
      <c r="J33" s="34">
        <v>20018</v>
      </c>
      <c r="K33" s="34">
        <v>5</v>
      </c>
      <c r="L33" s="44"/>
      <c r="M33" s="36" t="s">
        <v>6</v>
      </c>
      <c r="N33" s="36">
        <v>1</v>
      </c>
      <c r="O33" s="36" t="s">
        <v>7</v>
      </c>
      <c r="P33" s="34">
        <v>2</v>
      </c>
      <c r="Q33" s="34">
        <f t="shared" si="0"/>
        <v>104</v>
      </c>
      <c r="R33" s="42"/>
      <c r="S33" s="43">
        <f t="shared" si="1"/>
        <v>0</v>
      </c>
    </row>
    <row r="34" spans="2:19" s="31" customFormat="1" ht="15.75" x14ac:dyDescent="0.25">
      <c r="B34" s="32" t="s">
        <v>525</v>
      </c>
      <c r="C34" s="33" t="s">
        <v>176</v>
      </c>
      <c r="D34" s="33" t="s">
        <v>3</v>
      </c>
      <c r="E34" s="34" t="s">
        <v>112</v>
      </c>
      <c r="F34" s="35" t="s">
        <v>311</v>
      </c>
      <c r="G34" s="60" t="s">
        <v>312</v>
      </c>
      <c r="H34" s="34" t="s">
        <v>25</v>
      </c>
      <c r="I34" s="34" t="s">
        <v>424</v>
      </c>
      <c r="J34" s="34">
        <v>20002</v>
      </c>
      <c r="K34" s="34">
        <v>5</v>
      </c>
      <c r="L34" s="44"/>
      <c r="M34" s="36" t="s">
        <v>6</v>
      </c>
      <c r="N34" s="36">
        <v>1</v>
      </c>
      <c r="O34" s="36" t="s">
        <v>7</v>
      </c>
      <c r="P34" s="34">
        <v>2</v>
      </c>
      <c r="Q34" s="34">
        <f t="shared" si="0"/>
        <v>104</v>
      </c>
      <c r="R34" s="42"/>
      <c r="S34" s="43">
        <f t="shared" si="1"/>
        <v>0</v>
      </c>
    </row>
    <row r="35" spans="2:19" s="4" customFormat="1" ht="15.75" x14ac:dyDescent="0.25">
      <c r="B35" s="32" t="s">
        <v>590</v>
      </c>
      <c r="C35" s="53"/>
      <c r="D35" s="33" t="s">
        <v>3</v>
      </c>
      <c r="E35" s="53" t="s">
        <v>112</v>
      </c>
      <c r="F35" s="54" t="s">
        <v>319</v>
      </c>
      <c r="G35" s="54" t="s">
        <v>320</v>
      </c>
      <c r="H35" s="53" t="s">
        <v>25</v>
      </c>
      <c r="I35" s="34" t="s">
        <v>424</v>
      </c>
      <c r="J35" s="53">
        <v>20017</v>
      </c>
      <c r="K35" s="53">
        <v>5</v>
      </c>
      <c r="L35" s="55"/>
      <c r="M35" s="53" t="s">
        <v>6</v>
      </c>
      <c r="N35" s="53">
        <v>1</v>
      </c>
      <c r="O35" s="53" t="s">
        <v>7</v>
      </c>
      <c r="P35" s="53">
        <v>2</v>
      </c>
      <c r="Q35" s="34">
        <f t="shared" si="0"/>
        <v>104</v>
      </c>
      <c r="R35" s="42"/>
      <c r="S35" s="43">
        <f t="shared" si="1"/>
        <v>0</v>
      </c>
    </row>
    <row r="36" spans="2:19" s="56" customFormat="1" ht="15.75" x14ac:dyDescent="0.25">
      <c r="B36" s="32" t="s">
        <v>591</v>
      </c>
      <c r="C36" s="53"/>
      <c r="D36" s="33" t="s">
        <v>3</v>
      </c>
      <c r="E36" s="53" t="s">
        <v>112</v>
      </c>
      <c r="F36" s="54" t="s">
        <v>321</v>
      </c>
      <c r="G36" s="54" t="s">
        <v>322</v>
      </c>
      <c r="H36" s="53" t="s">
        <v>5</v>
      </c>
      <c r="I36" s="34" t="s">
        <v>424</v>
      </c>
      <c r="J36" s="53">
        <v>20016</v>
      </c>
      <c r="K36" s="53">
        <v>5</v>
      </c>
      <c r="L36" s="55"/>
      <c r="M36" s="53" t="s">
        <v>89</v>
      </c>
      <c r="N36" s="53">
        <v>1</v>
      </c>
      <c r="O36" s="53" t="s">
        <v>17</v>
      </c>
      <c r="P36" s="53">
        <v>2</v>
      </c>
      <c r="Q36" s="34">
        <f t="shared" si="0"/>
        <v>104</v>
      </c>
      <c r="R36" s="42"/>
      <c r="S36" s="43">
        <f t="shared" si="1"/>
        <v>0</v>
      </c>
    </row>
    <row r="37" spans="2:19" s="4" customFormat="1" ht="15.75" x14ac:dyDescent="0.25">
      <c r="B37" s="32" t="s">
        <v>592</v>
      </c>
      <c r="C37" s="53"/>
      <c r="D37" s="33" t="s">
        <v>3</v>
      </c>
      <c r="E37" s="53" t="s">
        <v>112</v>
      </c>
      <c r="F37" s="54" t="s">
        <v>335</v>
      </c>
      <c r="G37" s="54" t="s">
        <v>336</v>
      </c>
      <c r="H37" s="53" t="s">
        <v>25</v>
      </c>
      <c r="I37" s="34" t="s">
        <v>424</v>
      </c>
      <c r="J37" s="53">
        <v>20002</v>
      </c>
      <c r="K37" s="53">
        <v>5</v>
      </c>
      <c r="L37" s="55"/>
      <c r="M37" s="53" t="s">
        <v>6</v>
      </c>
      <c r="N37" s="53">
        <v>1</v>
      </c>
      <c r="O37" s="53" t="s">
        <v>17</v>
      </c>
      <c r="P37" s="53">
        <v>2</v>
      </c>
      <c r="Q37" s="34">
        <f t="shared" si="0"/>
        <v>104</v>
      </c>
      <c r="R37" s="42"/>
      <c r="S37" s="43">
        <f t="shared" si="1"/>
        <v>0</v>
      </c>
    </row>
    <row r="38" spans="2:19" s="4" customFormat="1" ht="15.75" x14ac:dyDescent="0.25">
      <c r="B38" s="32" t="s">
        <v>593</v>
      </c>
      <c r="C38" s="53"/>
      <c r="D38" s="33" t="s">
        <v>3</v>
      </c>
      <c r="E38" s="53" t="s">
        <v>112</v>
      </c>
      <c r="F38" s="54" t="s">
        <v>350</v>
      </c>
      <c r="G38" s="54" t="s">
        <v>351</v>
      </c>
      <c r="H38" s="53" t="s">
        <v>25</v>
      </c>
      <c r="I38" s="34" t="s">
        <v>424</v>
      </c>
      <c r="J38" s="53">
        <v>20018</v>
      </c>
      <c r="K38" s="53">
        <v>5</v>
      </c>
      <c r="L38" s="55"/>
      <c r="M38" s="53" t="s">
        <v>6</v>
      </c>
      <c r="N38" s="53">
        <v>1</v>
      </c>
      <c r="O38" s="53" t="s">
        <v>7</v>
      </c>
      <c r="P38" s="53">
        <v>2</v>
      </c>
      <c r="Q38" s="34">
        <f t="shared" si="0"/>
        <v>104</v>
      </c>
      <c r="R38" s="42"/>
      <c r="S38" s="43">
        <f t="shared" si="1"/>
        <v>0</v>
      </c>
    </row>
    <row r="39" spans="2:19" s="4" customFormat="1" ht="15.75" x14ac:dyDescent="0.25">
      <c r="B39" s="32" t="s">
        <v>594</v>
      </c>
      <c r="C39" s="53"/>
      <c r="D39" s="33" t="s">
        <v>3</v>
      </c>
      <c r="E39" s="53" t="s">
        <v>112</v>
      </c>
      <c r="F39" s="54" t="s">
        <v>356</v>
      </c>
      <c r="G39" s="54" t="s">
        <v>357</v>
      </c>
      <c r="H39" s="53" t="s">
        <v>25</v>
      </c>
      <c r="I39" s="34" t="s">
        <v>424</v>
      </c>
      <c r="J39" s="53">
        <v>20002</v>
      </c>
      <c r="K39" s="53">
        <v>5</v>
      </c>
      <c r="L39" s="55"/>
      <c r="M39" s="53" t="s">
        <v>6</v>
      </c>
      <c r="N39" s="53">
        <v>1</v>
      </c>
      <c r="O39" s="53" t="s">
        <v>7</v>
      </c>
      <c r="P39" s="53">
        <v>2</v>
      </c>
      <c r="Q39" s="34">
        <f t="shared" si="0"/>
        <v>104</v>
      </c>
      <c r="R39" s="42"/>
      <c r="S39" s="43">
        <f t="shared" si="1"/>
        <v>0</v>
      </c>
    </row>
    <row r="40" spans="2:19" s="4" customFormat="1" ht="15.75" x14ac:dyDescent="0.25">
      <c r="B40" s="32" t="s">
        <v>595</v>
      </c>
      <c r="C40" s="53"/>
      <c r="D40" s="33" t="s">
        <v>3</v>
      </c>
      <c r="E40" s="53" t="s">
        <v>112</v>
      </c>
      <c r="F40" s="54" t="s">
        <v>362</v>
      </c>
      <c r="G40" s="54" t="s">
        <v>363</v>
      </c>
      <c r="H40" s="53" t="s">
        <v>25</v>
      </c>
      <c r="I40" s="34" t="s">
        <v>424</v>
      </c>
      <c r="J40" s="53">
        <v>20019</v>
      </c>
      <c r="K40" s="53">
        <v>5</v>
      </c>
      <c r="L40" s="55"/>
      <c r="M40" s="53" t="s">
        <v>89</v>
      </c>
      <c r="N40" s="53">
        <v>1</v>
      </c>
      <c r="O40" s="53" t="s">
        <v>17</v>
      </c>
      <c r="P40" s="53">
        <v>2</v>
      </c>
      <c r="Q40" s="34">
        <f t="shared" si="0"/>
        <v>104</v>
      </c>
      <c r="R40" s="42"/>
      <c r="S40" s="43">
        <f t="shared" si="1"/>
        <v>0</v>
      </c>
    </row>
    <row r="41" spans="2:19" s="4" customFormat="1" ht="15.75" x14ac:dyDescent="0.25">
      <c r="B41" s="32" t="s">
        <v>596</v>
      </c>
      <c r="C41" s="53"/>
      <c r="D41" s="33" t="s">
        <v>3</v>
      </c>
      <c r="E41" s="53" t="s">
        <v>4</v>
      </c>
      <c r="F41" s="54" t="s">
        <v>384</v>
      </c>
      <c r="G41" s="54" t="s">
        <v>385</v>
      </c>
      <c r="H41" s="53" t="s">
        <v>25</v>
      </c>
      <c r="I41" s="34" t="s">
        <v>424</v>
      </c>
      <c r="J41" s="53">
        <v>20002</v>
      </c>
      <c r="K41" s="53">
        <v>5</v>
      </c>
      <c r="L41" s="55"/>
      <c r="M41" s="53" t="s">
        <v>89</v>
      </c>
      <c r="N41" s="53">
        <v>1</v>
      </c>
      <c r="O41" s="53" t="s">
        <v>7</v>
      </c>
      <c r="P41" s="53">
        <v>2</v>
      </c>
      <c r="Q41" s="34">
        <f t="shared" si="0"/>
        <v>104</v>
      </c>
      <c r="R41" s="42"/>
      <c r="S41" s="43">
        <f t="shared" si="1"/>
        <v>0</v>
      </c>
    </row>
    <row r="42" spans="2:19" s="4" customFormat="1" ht="15.75" x14ac:dyDescent="0.25">
      <c r="B42" s="32" t="s">
        <v>597</v>
      </c>
      <c r="C42" s="53"/>
      <c r="D42" s="33" t="s">
        <v>3</v>
      </c>
      <c r="E42" s="53" t="s">
        <v>76</v>
      </c>
      <c r="F42" s="54" t="s">
        <v>395</v>
      </c>
      <c r="G42" s="54" t="s">
        <v>396</v>
      </c>
      <c r="H42" s="53" t="s">
        <v>25</v>
      </c>
      <c r="I42" s="34" t="s">
        <v>424</v>
      </c>
      <c r="J42" s="53">
        <v>20018</v>
      </c>
      <c r="K42" s="53">
        <v>5</v>
      </c>
      <c r="L42" s="55"/>
      <c r="M42" s="53" t="s">
        <v>6</v>
      </c>
      <c r="N42" s="53">
        <v>2</v>
      </c>
      <c r="O42" s="53" t="s">
        <v>17</v>
      </c>
      <c r="P42" s="53">
        <v>2</v>
      </c>
      <c r="Q42" s="34">
        <f t="shared" si="0"/>
        <v>208</v>
      </c>
      <c r="R42" s="42"/>
      <c r="S42" s="43">
        <f t="shared" si="1"/>
        <v>0</v>
      </c>
    </row>
    <row r="43" spans="2:19" s="4" customFormat="1" ht="30" x14ac:dyDescent="0.25">
      <c r="B43" s="32" t="s">
        <v>598</v>
      </c>
      <c r="C43" s="53"/>
      <c r="D43" s="33" t="s">
        <v>3</v>
      </c>
      <c r="E43" s="53" t="s">
        <v>112</v>
      </c>
      <c r="F43" s="54" t="s">
        <v>399</v>
      </c>
      <c r="G43" s="54" t="s">
        <v>90</v>
      </c>
      <c r="H43" s="53" t="s">
        <v>25</v>
      </c>
      <c r="I43" s="34" t="s">
        <v>424</v>
      </c>
      <c r="J43" s="53">
        <v>20002</v>
      </c>
      <c r="K43" s="53">
        <v>5</v>
      </c>
      <c r="L43" s="55"/>
      <c r="M43" s="53" t="s">
        <v>6</v>
      </c>
      <c r="N43" s="53">
        <v>1</v>
      </c>
      <c r="O43" s="53" t="s">
        <v>17</v>
      </c>
      <c r="P43" s="53">
        <v>2</v>
      </c>
      <c r="Q43" s="34">
        <f t="shared" si="0"/>
        <v>104</v>
      </c>
      <c r="R43" s="42"/>
      <c r="S43" s="43">
        <f t="shared" si="1"/>
        <v>0</v>
      </c>
    </row>
    <row r="44" spans="2:19" s="4" customFormat="1" ht="15.75" x14ac:dyDescent="0.25">
      <c r="B44" s="32" t="s">
        <v>599</v>
      </c>
      <c r="C44" s="53"/>
      <c r="D44" s="33" t="s">
        <v>3</v>
      </c>
      <c r="E44" s="53" t="s">
        <v>4</v>
      </c>
      <c r="F44" s="54" t="s">
        <v>403</v>
      </c>
      <c r="G44" s="54" t="s">
        <v>404</v>
      </c>
      <c r="H44" s="53" t="s">
        <v>25</v>
      </c>
      <c r="I44" s="34" t="s">
        <v>424</v>
      </c>
      <c r="J44" s="53">
        <v>20018</v>
      </c>
      <c r="K44" s="53">
        <v>5</v>
      </c>
      <c r="L44" s="55"/>
      <c r="M44" s="53" t="s">
        <v>6</v>
      </c>
      <c r="N44" s="53">
        <v>1</v>
      </c>
      <c r="O44" s="53" t="s">
        <v>17</v>
      </c>
      <c r="P44" s="53">
        <v>2</v>
      </c>
      <c r="Q44" s="34">
        <f t="shared" si="0"/>
        <v>104</v>
      </c>
      <c r="R44" s="42"/>
      <c r="S44" s="43">
        <f t="shared" si="1"/>
        <v>0</v>
      </c>
    </row>
    <row r="45" spans="2:19" s="4" customFormat="1" ht="15.75" x14ac:dyDescent="0.25">
      <c r="B45" s="32" t="s">
        <v>600</v>
      </c>
      <c r="C45" s="53"/>
      <c r="D45" s="33" t="s">
        <v>3</v>
      </c>
      <c r="E45" s="53" t="s">
        <v>112</v>
      </c>
      <c r="F45" s="54" t="s">
        <v>308</v>
      </c>
      <c r="G45" s="54" t="s">
        <v>309</v>
      </c>
      <c r="H45" s="53" t="s">
        <v>25</v>
      </c>
      <c r="I45" s="34" t="s">
        <v>424</v>
      </c>
      <c r="J45" s="53">
        <v>20018</v>
      </c>
      <c r="K45" s="53">
        <v>5</v>
      </c>
      <c r="L45" s="55"/>
      <c r="M45" s="53" t="s">
        <v>6</v>
      </c>
      <c r="N45" s="53">
        <v>1</v>
      </c>
      <c r="O45" s="53" t="s">
        <v>7</v>
      </c>
      <c r="P45" s="53">
        <v>2</v>
      </c>
      <c r="Q45" s="34">
        <f t="shared" si="0"/>
        <v>104</v>
      </c>
      <c r="R45" s="42"/>
      <c r="S45" s="43">
        <f t="shared" si="1"/>
        <v>0</v>
      </c>
    </row>
    <row r="46" spans="2:19" s="4" customFormat="1" ht="15.75" x14ac:dyDescent="0.25">
      <c r="B46" s="32" t="s">
        <v>601</v>
      </c>
      <c r="C46" s="53"/>
      <c r="D46" s="33" t="s">
        <v>3</v>
      </c>
      <c r="E46" s="53" t="s">
        <v>112</v>
      </c>
      <c r="F46" s="54" t="s">
        <v>368</v>
      </c>
      <c r="G46" s="54" t="s">
        <v>369</v>
      </c>
      <c r="H46" s="53" t="s">
        <v>5</v>
      </c>
      <c r="I46" s="34" t="s">
        <v>424</v>
      </c>
      <c r="J46" s="53">
        <v>20001</v>
      </c>
      <c r="K46" s="53">
        <v>5</v>
      </c>
      <c r="L46" s="55"/>
      <c r="M46" s="53" t="s">
        <v>419</v>
      </c>
      <c r="N46" s="53">
        <v>1</v>
      </c>
      <c r="O46" s="53" t="s">
        <v>17</v>
      </c>
      <c r="P46" s="53">
        <v>2</v>
      </c>
      <c r="Q46" s="34">
        <f t="shared" si="0"/>
        <v>104</v>
      </c>
      <c r="R46" s="42"/>
      <c r="S46" s="43">
        <f t="shared" si="1"/>
        <v>0</v>
      </c>
    </row>
    <row r="47" spans="2:19" s="4" customFormat="1" ht="15.75" x14ac:dyDescent="0.25">
      <c r="B47" s="32" t="s">
        <v>602</v>
      </c>
      <c r="C47" s="53"/>
      <c r="D47" s="33" t="s">
        <v>3</v>
      </c>
      <c r="E47" s="53" t="s">
        <v>30</v>
      </c>
      <c r="F47" s="54" t="s">
        <v>101</v>
      </c>
      <c r="G47" s="54" t="s">
        <v>102</v>
      </c>
      <c r="H47" s="53" t="s">
        <v>12</v>
      </c>
      <c r="I47" s="34" t="s">
        <v>424</v>
      </c>
      <c r="J47" s="53">
        <v>20003</v>
      </c>
      <c r="K47" s="53">
        <v>6</v>
      </c>
      <c r="L47" s="55"/>
      <c r="M47" s="53" t="s">
        <v>6</v>
      </c>
      <c r="N47" s="53">
        <v>1</v>
      </c>
      <c r="O47" s="53" t="s">
        <v>17</v>
      </c>
      <c r="P47" s="53">
        <v>2</v>
      </c>
      <c r="Q47" s="34">
        <f t="shared" si="0"/>
        <v>104</v>
      </c>
      <c r="R47" s="42"/>
      <c r="S47" s="43">
        <f t="shared" si="1"/>
        <v>0</v>
      </c>
    </row>
    <row r="48" spans="2:19" s="4" customFormat="1" ht="15.75" x14ac:dyDescent="0.25">
      <c r="B48" s="32" t="s">
        <v>603</v>
      </c>
      <c r="C48" s="53"/>
      <c r="D48" s="33" t="s">
        <v>3</v>
      </c>
      <c r="E48" s="53" t="s">
        <v>112</v>
      </c>
      <c r="F48" s="54" t="s">
        <v>121</v>
      </c>
      <c r="G48" s="54" t="s">
        <v>122</v>
      </c>
      <c r="H48" s="53" t="s">
        <v>21</v>
      </c>
      <c r="I48" s="34" t="s">
        <v>424</v>
      </c>
      <c r="J48" s="53">
        <v>20024</v>
      </c>
      <c r="K48" s="53">
        <v>6</v>
      </c>
      <c r="L48" s="55"/>
      <c r="M48" s="53" t="s">
        <v>6</v>
      </c>
      <c r="N48" s="53">
        <v>1</v>
      </c>
      <c r="O48" s="53" t="s">
        <v>7</v>
      </c>
      <c r="P48" s="53">
        <v>2</v>
      </c>
      <c r="Q48" s="34">
        <f t="shared" si="0"/>
        <v>104</v>
      </c>
      <c r="R48" s="42"/>
      <c r="S48" s="43">
        <f t="shared" si="1"/>
        <v>0</v>
      </c>
    </row>
    <row r="49" spans="2:19" s="4" customFormat="1" ht="15.75" x14ac:dyDescent="0.25">
      <c r="B49" s="32" t="s">
        <v>604</v>
      </c>
      <c r="C49" s="53"/>
      <c r="D49" s="33" t="s">
        <v>3</v>
      </c>
      <c r="E49" s="53" t="s">
        <v>4</v>
      </c>
      <c r="F49" s="54" t="s">
        <v>126</v>
      </c>
      <c r="G49" s="54" t="s">
        <v>127</v>
      </c>
      <c r="H49" s="53" t="s">
        <v>12</v>
      </c>
      <c r="I49" s="34" t="s">
        <v>424</v>
      </c>
      <c r="J49" s="53">
        <v>20020</v>
      </c>
      <c r="K49" s="53">
        <v>6</v>
      </c>
      <c r="L49" s="55"/>
      <c r="M49" s="53" t="s">
        <v>6</v>
      </c>
      <c r="N49" s="53">
        <v>1</v>
      </c>
      <c r="O49" s="53" t="s">
        <v>7</v>
      </c>
      <c r="P49" s="53">
        <v>2</v>
      </c>
      <c r="Q49" s="34">
        <f t="shared" si="0"/>
        <v>104</v>
      </c>
      <c r="R49" s="42"/>
      <c r="S49" s="43">
        <f t="shared" si="1"/>
        <v>0</v>
      </c>
    </row>
    <row r="50" spans="2:19" s="4" customFormat="1" ht="15.75" x14ac:dyDescent="0.25">
      <c r="B50" s="32" t="s">
        <v>605</v>
      </c>
      <c r="C50" s="53"/>
      <c r="D50" s="33" t="s">
        <v>3</v>
      </c>
      <c r="E50" s="53" t="s">
        <v>9</v>
      </c>
      <c r="F50" s="54" t="s">
        <v>42</v>
      </c>
      <c r="G50" s="54" t="s">
        <v>43</v>
      </c>
      <c r="H50" s="53" t="s">
        <v>25</v>
      </c>
      <c r="I50" s="34" t="s">
        <v>424</v>
      </c>
      <c r="J50" s="53">
        <v>20002</v>
      </c>
      <c r="K50" s="53">
        <v>6</v>
      </c>
      <c r="L50" s="55"/>
      <c r="M50" s="53" t="s">
        <v>6</v>
      </c>
      <c r="N50" s="53">
        <v>1</v>
      </c>
      <c r="O50" s="53" t="s">
        <v>17</v>
      </c>
      <c r="P50" s="53">
        <v>2</v>
      </c>
      <c r="Q50" s="34">
        <f t="shared" si="0"/>
        <v>104</v>
      </c>
      <c r="R50" s="42"/>
      <c r="S50" s="43">
        <f t="shared" si="1"/>
        <v>0</v>
      </c>
    </row>
    <row r="51" spans="2:19" s="4" customFormat="1" ht="15.75" x14ac:dyDescent="0.25">
      <c r="B51" s="32" t="s">
        <v>606</v>
      </c>
      <c r="C51" s="53"/>
      <c r="D51" s="33" t="s">
        <v>3</v>
      </c>
      <c r="E51" s="53" t="s">
        <v>112</v>
      </c>
      <c r="F51" s="54" t="s">
        <v>138</v>
      </c>
      <c r="G51" s="54" t="s">
        <v>139</v>
      </c>
      <c r="H51" s="53" t="s">
        <v>12</v>
      </c>
      <c r="I51" s="34" t="s">
        <v>424</v>
      </c>
      <c r="J51" s="53">
        <v>20003</v>
      </c>
      <c r="K51" s="53">
        <v>6</v>
      </c>
      <c r="L51" s="55"/>
      <c r="M51" s="53" t="s">
        <v>6</v>
      </c>
      <c r="N51" s="53">
        <v>1</v>
      </c>
      <c r="O51" s="53" t="s">
        <v>17</v>
      </c>
      <c r="P51" s="53">
        <v>2</v>
      </c>
      <c r="Q51" s="34">
        <f t="shared" si="0"/>
        <v>104</v>
      </c>
      <c r="R51" s="42"/>
      <c r="S51" s="43">
        <f t="shared" si="1"/>
        <v>0</v>
      </c>
    </row>
    <row r="52" spans="2:19" s="4" customFormat="1" ht="15.75" x14ac:dyDescent="0.25">
      <c r="B52" s="32" t="s">
        <v>607</v>
      </c>
      <c r="C52" s="53"/>
      <c r="D52" s="33" t="s">
        <v>3</v>
      </c>
      <c r="E52" s="53" t="s">
        <v>112</v>
      </c>
      <c r="F52" s="54" t="s">
        <v>159</v>
      </c>
      <c r="G52" s="54" t="s">
        <v>160</v>
      </c>
      <c r="H52" s="53" t="s">
        <v>25</v>
      </c>
      <c r="I52" s="34" t="s">
        <v>424</v>
      </c>
      <c r="J52" s="53">
        <v>20002</v>
      </c>
      <c r="K52" s="53">
        <v>6</v>
      </c>
      <c r="L52" s="55"/>
      <c r="M52" s="53" t="s">
        <v>6</v>
      </c>
      <c r="N52" s="53">
        <v>1</v>
      </c>
      <c r="O52" s="53" t="s">
        <v>7</v>
      </c>
      <c r="P52" s="53">
        <v>2</v>
      </c>
      <c r="Q52" s="34">
        <f t="shared" si="0"/>
        <v>104</v>
      </c>
      <c r="R52" s="42"/>
      <c r="S52" s="43">
        <f t="shared" si="1"/>
        <v>0</v>
      </c>
    </row>
    <row r="53" spans="2:19" s="4" customFormat="1" ht="15.75" x14ac:dyDescent="0.25">
      <c r="B53" s="32" t="s">
        <v>608</v>
      </c>
      <c r="C53" s="53"/>
      <c r="D53" s="33" t="s">
        <v>3</v>
      </c>
      <c r="E53" s="53" t="s">
        <v>3</v>
      </c>
      <c r="F53" s="54" t="s">
        <v>161</v>
      </c>
      <c r="G53" s="54" t="s">
        <v>162</v>
      </c>
      <c r="H53" s="53" t="s">
        <v>5</v>
      </c>
      <c r="I53" s="34" t="s">
        <v>424</v>
      </c>
      <c r="J53" s="53">
        <v>20001</v>
      </c>
      <c r="K53" s="53">
        <v>6</v>
      </c>
      <c r="L53" s="55"/>
      <c r="M53" s="53" t="s">
        <v>6</v>
      </c>
      <c r="N53" s="53">
        <v>1</v>
      </c>
      <c r="O53" s="53" t="s">
        <v>17</v>
      </c>
      <c r="P53" s="53">
        <v>2</v>
      </c>
      <c r="Q53" s="34">
        <f t="shared" si="0"/>
        <v>104</v>
      </c>
      <c r="R53" s="42"/>
      <c r="S53" s="43">
        <f t="shared" si="1"/>
        <v>0</v>
      </c>
    </row>
    <row r="54" spans="2:19" s="4" customFormat="1" ht="15.75" x14ac:dyDescent="0.25">
      <c r="B54" s="32" t="s">
        <v>609</v>
      </c>
      <c r="C54" s="53"/>
      <c r="D54" s="33" t="s">
        <v>3</v>
      </c>
      <c r="E54" s="53" t="s">
        <v>47</v>
      </c>
      <c r="F54" s="54" t="s">
        <v>180</v>
      </c>
      <c r="G54" s="54" t="s">
        <v>181</v>
      </c>
      <c r="H54" s="53" t="s">
        <v>25</v>
      </c>
      <c r="I54" s="34" t="s">
        <v>424</v>
      </c>
      <c r="J54" s="53">
        <v>20002</v>
      </c>
      <c r="K54" s="53">
        <v>6</v>
      </c>
      <c r="L54" s="55"/>
      <c r="M54" s="53" t="s">
        <v>6</v>
      </c>
      <c r="N54" s="53">
        <v>1</v>
      </c>
      <c r="O54" s="53" t="s">
        <v>17</v>
      </c>
      <c r="P54" s="53">
        <v>2</v>
      </c>
      <c r="Q54" s="34">
        <f t="shared" si="0"/>
        <v>104</v>
      </c>
      <c r="R54" s="42"/>
      <c r="S54" s="43">
        <f t="shared" si="1"/>
        <v>0</v>
      </c>
    </row>
    <row r="55" spans="2:19" s="4" customFormat="1" ht="15.75" x14ac:dyDescent="0.25">
      <c r="B55" s="32" t="s">
        <v>610</v>
      </c>
      <c r="C55" s="53"/>
      <c r="D55" s="33" t="s">
        <v>3</v>
      </c>
      <c r="E55" s="53" t="s">
        <v>47</v>
      </c>
      <c r="F55" s="54" t="s">
        <v>180</v>
      </c>
      <c r="G55" s="54" t="s">
        <v>181</v>
      </c>
      <c r="H55" s="53" t="s">
        <v>25</v>
      </c>
      <c r="I55" s="34" t="s">
        <v>424</v>
      </c>
      <c r="J55" s="53">
        <v>20002</v>
      </c>
      <c r="K55" s="53">
        <v>6</v>
      </c>
      <c r="L55" s="55"/>
      <c r="M55" s="53" t="s">
        <v>6</v>
      </c>
      <c r="N55" s="53">
        <v>1</v>
      </c>
      <c r="O55" s="53" t="s">
        <v>17</v>
      </c>
      <c r="P55" s="53">
        <v>2</v>
      </c>
      <c r="Q55" s="34">
        <f t="shared" si="0"/>
        <v>104</v>
      </c>
      <c r="R55" s="42"/>
      <c r="S55" s="43">
        <f t="shared" si="1"/>
        <v>0</v>
      </c>
    </row>
    <row r="56" spans="2:19" s="4" customFormat="1" ht="30" x14ac:dyDescent="0.25">
      <c r="B56" s="32" t="s">
        <v>611</v>
      </c>
      <c r="C56" s="53"/>
      <c r="D56" s="33" t="s">
        <v>3</v>
      </c>
      <c r="E56" s="53" t="s">
        <v>3</v>
      </c>
      <c r="F56" s="54" t="s">
        <v>193</v>
      </c>
      <c r="G56" s="54" t="s">
        <v>194</v>
      </c>
      <c r="H56" s="53" t="s">
        <v>12</v>
      </c>
      <c r="I56" s="34" t="s">
        <v>424</v>
      </c>
      <c r="J56" s="53">
        <v>20003</v>
      </c>
      <c r="K56" s="53">
        <v>6</v>
      </c>
      <c r="L56" s="55"/>
      <c r="M56" s="53" t="s">
        <v>6</v>
      </c>
      <c r="N56" s="53">
        <v>1</v>
      </c>
      <c r="O56" s="53" t="s">
        <v>17</v>
      </c>
      <c r="P56" s="53">
        <v>2</v>
      </c>
      <c r="Q56" s="34">
        <f t="shared" si="0"/>
        <v>104</v>
      </c>
      <c r="R56" s="42"/>
      <c r="S56" s="43">
        <f t="shared" si="1"/>
        <v>0</v>
      </c>
    </row>
    <row r="57" spans="2:19" s="4" customFormat="1" ht="30" x14ac:dyDescent="0.25">
      <c r="B57" s="32" t="s">
        <v>612</v>
      </c>
      <c r="C57" s="53"/>
      <c r="D57" s="33" t="s">
        <v>3</v>
      </c>
      <c r="E57" s="53" t="s">
        <v>9</v>
      </c>
      <c r="F57" s="54" t="s">
        <v>196</v>
      </c>
      <c r="G57" s="54" t="s">
        <v>194</v>
      </c>
      <c r="H57" s="53" t="s">
        <v>12</v>
      </c>
      <c r="I57" s="34" t="s">
        <v>424</v>
      </c>
      <c r="J57" s="53">
        <v>20003</v>
      </c>
      <c r="K57" s="53">
        <v>6</v>
      </c>
      <c r="L57" s="55"/>
      <c r="M57" s="53" t="s">
        <v>6</v>
      </c>
      <c r="N57" s="53">
        <v>1</v>
      </c>
      <c r="O57" s="53" t="s">
        <v>7</v>
      </c>
      <c r="P57" s="53">
        <v>2</v>
      </c>
      <c r="Q57" s="34">
        <f t="shared" si="0"/>
        <v>104</v>
      </c>
      <c r="R57" s="42"/>
      <c r="S57" s="43">
        <f t="shared" si="1"/>
        <v>0</v>
      </c>
    </row>
    <row r="58" spans="2:19" s="4" customFormat="1" ht="30" x14ac:dyDescent="0.25">
      <c r="B58" s="32" t="s">
        <v>613</v>
      </c>
      <c r="C58" s="53"/>
      <c r="D58" s="33" t="s">
        <v>3</v>
      </c>
      <c r="E58" s="53" t="s">
        <v>169</v>
      </c>
      <c r="F58" s="54" t="s">
        <v>206</v>
      </c>
      <c r="G58" s="54" t="s">
        <v>194</v>
      </c>
      <c r="H58" s="53" t="s">
        <v>12</v>
      </c>
      <c r="I58" s="34" t="s">
        <v>424</v>
      </c>
      <c r="J58" s="53">
        <v>20003</v>
      </c>
      <c r="K58" s="53">
        <v>6</v>
      </c>
      <c r="L58" s="55"/>
      <c r="M58" s="53" t="s">
        <v>6</v>
      </c>
      <c r="N58" s="53">
        <v>1</v>
      </c>
      <c r="O58" s="53" t="s">
        <v>7</v>
      </c>
      <c r="P58" s="53">
        <v>2</v>
      </c>
      <c r="Q58" s="34">
        <f t="shared" si="0"/>
        <v>104</v>
      </c>
      <c r="R58" s="42"/>
      <c r="S58" s="43">
        <f t="shared" si="1"/>
        <v>0</v>
      </c>
    </row>
    <row r="59" spans="2:19" s="4" customFormat="1" ht="15.75" x14ac:dyDescent="0.25">
      <c r="B59" s="32" t="s">
        <v>614</v>
      </c>
      <c r="C59" s="53"/>
      <c r="D59" s="33" t="s">
        <v>3</v>
      </c>
      <c r="E59" s="53" t="s">
        <v>213</v>
      </c>
      <c r="F59" s="54" t="s">
        <v>222</v>
      </c>
      <c r="G59" s="54" t="s">
        <v>223</v>
      </c>
      <c r="H59" s="53" t="s">
        <v>21</v>
      </c>
      <c r="I59" s="34" t="s">
        <v>424</v>
      </c>
      <c r="J59" s="53">
        <v>20024</v>
      </c>
      <c r="K59" s="53">
        <v>6</v>
      </c>
      <c r="L59" s="55"/>
      <c r="M59" s="53" t="s">
        <v>6</v>
      </c>
      <c r="N59" s="53">
        <v>1</v>
      </c>
      <c r="O59" s="53" t="s">
        <v>7</v>
      </c>
      <c r="P59" s="53">
        <v>2</v>
      </c>
      <c r="Q59" s="34">
        <f t="shared" si="0"/>
        <v>104</v>
      </c>
      <c r="R59" s="42"/>
      <c r="S59" s="43">
        <f t="shared" si="1"/>
        <v>0</v>
      </c>
    </row>
    <row r="60" spans="2:19" s="4" customFormat="1" ht="15.75" x14ac:dyDescent="0.25">
      <c r="B60" s="32" t="s">
        <v>615</v>
      </c>
      <c r="C60" s="53"/>
      <c r="D60" s="33" t="s">
        <v>3</v>
      </c>
      <c r="E60" s="53" t="s">
        <v>112</v>
      </c>
      <c r="F60" s="54" t="s">
        <v>235</v>
      </c>
      <c r="G60" s="54" t="s">
        <v>236</v>
      </c>
      <c r="H60" s="53" t="s">
        <v>25</v>
      </c>
      <c r="I60" s="34" t="s">
        <v>424</v>
      </c>
      <c r="J60" s="53">
        <v>20002</v>
      </c>
      <c r="K60" s="53">
        <v>6</v>
      </c>
      <c r="L60" s="55"/>
      <c r="M60" s="53" t="s">
        <v>6</v>
      </c>
      <c r="N60" s="53">
        <v>1</v>
      </c>
      <c r="O60" s="53" t="s">
        <v>7</v>
      </c>
      <c r="P60" s="53">
        <v>2</v>
      </c>
      <c r="Q60" s="34">
        <f t="shared" si="0"/>
        <v>104</v>
      </c>
      <c r="R60" s="42"/>
      <c r="S60" s="43">
        <f t="shared" si="1"/>
        <v>0</v>
      </c>
    </row>
    <row r="61" spans="2:19" s="4" customFormat="1" ht="15.75" x14ac:dyDescent="0.25">
      <c r="B61" s="32" t="s">
        <v>616</v>
      </c>
      <c r="C61" s="53"/>
      <c r="D61" s="33" t="s">
        <v>3</v>
      </c>
      <c r="E61" s="53" t="s">
        <v>9</v>
      </c>
      <c r="F61" s="54" t="s">
        <v>264</v>
      </c>
      <c r="G61" s="54" t="s">
        <v>265</v>
      </c>
      <c r="H61" s="53" t="s">
        <v>5</v>
      </c>
      <c r="I61" s="34" t="s">
        <v>424</v>
      </c>
      <c r="J61" s="53">
        <v>20009</v>
      </c>
      <c r="K61" s="53">
        <v>6</v>
      </c>
      <c r="L61" s="55"/>
      <c r="M61" s="53" t="s">
        <v>6</v>
      </c>
      <c r="N61" s="53">
        <v>1</v>
      </c>
      <c r="O61" s="53" t="s">
        <v>17</v>
      </c>
      <c r="P61" s="53">
        <v>2</v>
      </c>
      <c r="Q61" s="34">
        <f t="shared" si="0"/>
        <v>104</v>
      </c>
      <c r="R61" s="42"/>
      <c r="S61" s="43">
        <f t="shared" si="1"/>
        <v>0</v>
      </c>
    </row>
    <row r="62" spans="2:19" s="4" customFormat="1" ht="15.75" x14ac:dyDescent="0.25">
      <c r="B62" s="32" t="s">
        <v>617</v>
      </c>
      <c r="C62" s="53"/>
      <c r="D62" s="33" t="s">
        <v>3</v>
      </c>
      <c r="E62" s="53" t="s">
        <v>9</v>
      </c>
      <c r="F62" s="54" t="s">
        <v>264</v>
      </c>
      <c r="G62" s="54" t="s">
        <v>265</v>
      </c>
      <c r="H62" s="53" t="s">
        <v>5</v>
      </c>
      <c r="I62" s="34" t="s">
        <v>424</v>
      </c>
      <c r="J62" s="53">
        <v>20009</v>
      </c>
      <c r="K62" s="53">
        <v>6</v>
      </c>
      <c r="L62" s="55"/>
      <c r="M62" s="53" t="s">
        <v>6</v>
      </c>
      <c r="N62" s="53">
        <v>4</v>
      </c>
      <c r="O62" s="53" t="s">
        <v>7</v>
      </c>
      <c r="P62" s="53">
        <v>2</v>
      </c>
      <c r="Q62" s="34">
        <f t="shared" si="0"/>
        <v>416</v>
      </c>
      <c r="R62" s="42"/>
      <c r="S62" s="43">
        <f t="shared" si="1"/>
        <v>0</v>
      </c>
    </row>
    <row r="63" spans="2:19" s="4" customFormat="1" ht="15.75" x14ac:dyDescent="0.25">
      <c r="B63" s="32" t="s">
        <v>618</v>
      </c>
      <c r="C63" s="53"/>
      <c r="D63" s="33" t="s">
        <v>3</v>
      </c>
      <c r="E63" s="53" t="s">
        <v>112</v>
      </c>
      <c r="F63" s="54" t="s">
        <v>284</v>
      </c>
      <c r="G63" s="54" t="s">
        <v>285</v>
      </c>
      <c r="H63" s="53" t="s">
        <v>25</v>
      </c>
      <c r="I63" s="34" t="s">
        <v>424</v>
      </c>
      <c r="J63" s="53">
        <v>20002</v>
      </c>
      <c r="K63" s="53">
        <v>6</v>
      </c>
      <c r="L63" s="55"/>
      <c r="M63" s="53" t="s">
        <v>6</v>
      </c>
      <c r="N63" s="53">
        <v>1</v>
      </c>
      <c r="O63" s="53" t="s">
        <v>17</v>
      </c>
      <c r="P63" s="53">
        <v>2</v>
      </c>
      <c r="Q63" s="34">
        <f t="shared" si="0"/>
        <v>104</v>
      </c>
      <c r="R63" s="42"/>
      <c r="S63" s="43">
        <f t="shared" si="1"/>
        <v>0</v>
      </c>
    </row>
    <row r="64" spans="2:19" s="4" customFormat="1" ht="30" x14ac:dyDescent="0.25">
      <c r="B64" s="32" t="s">
        <v>619</v>
      </c>
      <c r="C64" s="53"/>
      <c r="D64" s="33" t="s">
        <v>3</v>
      </c>
      <c r="E64" s="53" t="s">
        <v>112</v>
      </c>
      <c r="F64" s="54" t="s">
        <v>286</v>
      </c>
      <c r="G64" s="54" t="s">
        <v>287</v>
      </c>
      <c r="H64" s="57" t="s">
        <v>21</v>
      </c>
      <c r="I64" s="34" t="s">
        <v>424</v>
      </c>
      <c r="J64" s="53">
        <v>20024</v>
      </c>
      <c r="K64" s="57">
        <v>6</v>
      </c>
      <c r="L64" s="55"/>
      <c r="M64" s="53" t="s">
        <v>6</v>
      </c>
      <c r="N64" s="53">
        <v>1</v>
      </c>
      <c r="O64" s="53" t="s">
        <v>17</v>
      </c>
      <c r="P64" s="53">
        <v>2</v>
      </c>
      <c r="Q64" s="34">
        <f t="shared" si="0"/>
        <v>104</v>
      </c>
      <c r="R64" s="42"/>
      <c r="S64" s="43">
        <f t="shared" si="1"/>
        <v>0</v>
      </c>
    </row>
    <row r="65" spans="2:19" s="4" customFormat="1" ht="15.75" x14ac:dyDescent="0.25">
      <c r="B65" s="32" t="s">
        <v>620</v>
      </c>
      <c r="C65" s="53"/>
      <c r="D65" s="33" t="s">
        <v>3</v>
      </c>
      <c r="E65" s="53" t="s">
        <v>4</v>
      </c>
      <c r="F65" s="54" t="s">
        <v>93</v>
      </c>
      <c r="G65" s="54" t="s">
        <v>94</v>
      </c>
      <c r="H65" s="53" t="s">
        <v>5</v>
      </c>
      <c r="I65" s="34" t="s">
        <v>424</v>
      </c>
      <c r="J65" s="53">
        <v>20001</v>
      </c>
      <c r="K65" s="57">
        <v>6</v>
      </c>
      <c r="L65" s="55"/>
      <c r="M65" s="53" t="s">
        <v>6</v>
      </c>
      <c r="N65" s="53">
        <v>1</v>
      </c>
      <c r="O65" s="53" t="s">
        <v>7</v>
      </c>
      <c r="P65" s="53">
        <v>2</v>
      </c>
      <c r="Q65" s="34">
        <f t="shared" si="0"/>
        <v>104</v>
      </c>
      <c r="R65" s="42"/>
      <c r="S65" s="43">
        <f t="shared" si="1"/>
        <v>0</v>
      </c>
    </row>
    <row r="66" spans="2:19" s="4" customFormat="1" ht="15.75" x14ac:dyDescent="0.25">
      <c r="B66" s="32" t="s">
        <v>621</v>
      </c>
      <c r="C66" s="53"/>
      <c r="D66" s="33" t="s">
        <v>3</v>
      </c>
      <c r="E66" s="53" t="s">
        <v>4</v>
      </c>
      <c r="F66" s="54" t="s">
        <v>95</v>
      </c>
      <c r="G66" s="54" t="s">
        <v>96</v>
      </c>
      <c r="H66" s="53" t="s">
        <v>21</v>
      </c>
      <c r="I66" s="34" t="s">
        <v>424</v>
      </c>
      <c r="J66" s="53">
        <v>20024</v>
      </c>
      <c r="K66" s="57">
        <v>6</v>
      </c>
      <c r="L66" s="55"/>
      <c r="M66" s="53" t="s">
        <v>89</v>
      </c>
      <c r="N66" s="53">
        <v>1</v>
      </c>
      <c r="O66" s="53" t="s">
        <v>17</v>
      </c>
      <c r="P66" s="53">
        <v>2</v>
      </c>
      <c r="Q66" s="34">
        <f t="shared" si="0"/>
        <v>104</v>
      </c>
      <c r="R66" s="42"/>
      <c r="S66" s="43">
        <f t="shared" si="1"/>
        <v>0</v>
      </c>
    </row>
    <row r="67" spans="2:19" s="4" customFormat="1" ht="15.75" x14ac:dyDescent="0.25">
      <c r="B67" s="32" t="s">
        <v>779</v>
      </c>
      <c r="C67" s="53"/>
      <c r="D67" s="59" t="s">
        <v>3</v>
      </c>
      <c r="E67" s="53" t="s">
        <v>112</v>
      </c>
      <c r="F67" s="54" t="s">
        <v>317</v>
      </c>
      <c r="G67" s="54" t="s">
        <v>318</v>
      </c>
      <c r="H67" s="53" t="s">
        <v>25</v>
      </c>
      <c r="I67" s="34" t="s">
        <v>424</v>
      </c>
      <c r="J67" s="53">
        <v>20002</v>
      </c>
      <c r="K67" s="57">
        <v>6</v>
      </c>
      <c r="L67" s="55"/>
      <c r="M67" s="53" t="s">
        <v>6</v>
      </c>
      <c r="N67" s="53">
        <v>1</v>
      </c>
      <c r="O67" s="53" t="s">
        <v>17</v>
      </c>
      <c r="P67" s="53">
        <v>2</v>
      </c>
      <c r="Q67" s="34">
        <f t="shared" si="0"/>
        <v>104</v>
      </c>
      <c r="R67" s="42"/>
      <c r="S67" s="43">
        <f t="shared" si="1"/>
        <v>0</v>
      </c>
    </row>
    <row r="68" spans="2:19" s="4" customFormat="1" ht="15.75" x14ac:dyDescent="0.25">
      <c r="B68" s="32" t="s">
        <v>780</v>
      </c>
      <c r="C68" s="53"/>
      <c r="D68" s="59" t="s">
        <v>3</v>
      </c>
      <c r="E68" s="53" t="s">
        <v>112</v>
      </c>
      <c r="F68" s="54" t="s">
        <v>333</v>
      </c>
      <c r="G68" s="54" t="s">
        <v>334</v>
      </c>
      <c r="H68" s="53" t="s">
        <v>25</v>
      </c>
      <c r="I68" s="34" t="s">
        <v>424</v>
      </c>
      <c r="J68" s="53">
        <v>20002</v>
      </c>
      <c r="K68" s="57">
        <v>6</v>
      </c>
      <c r="L68" s="55"/>
      <c r="M68" s="53" t="s">
        <v>6</v>
      </c>
      <c r="N68" s="53">
        <v>1</v>
      </c>
      <c r="O68" s="53" t="s">
        <v>7</v>
      </c>
      <c r="P68" s="53">
        <v>2</v>
      </c>
      <c r="Q68" s="34">
        <f t="shared" si="0"/>
        <v>104</v>
      </c>
      <c r="R68" s="42"/>
      <c r="S68" s="43">
        <f t="shared" si="1"/>
        <v>0</v>
      </c>
    </row>
    <row r="69" spans="2:19" s="4" customFormat="1" ht="15.75" x14ac:dyDescent="0.25">
      <c r="B69" s="32" t="s">
        <v>781</v>
      </c>
      <c r="C69" s="53"/>
      <c r="D69" s="59" t="s">
        <v>3</v>
      </c>
      <c r="E69" s="53" t="s">
        <v>112</v>
      </c>
      <c r="F69" s="54" t="s">
        <v>337</v>
      </c>
      <c r="G69" s="54" t="s">
        <v>338</v>
      </c>
      <c r="H69" s="53" t="s">
        <v>25</v>
      </c>
      <c r="I69" s="34" t="s">
        <v>424</v>
      </c>
      <c r="J69" s="53">
        <v>20002</v>
      </c>
      <c r="K69" s="57">
        <v>6</v>
      </c>
      <c r="L69" s="55"/>
      <c r="M69" s="53" t="s">
        <v>6</v>
      </c>
      <c r="N69" s="53">
        <v>1</v>
      </c>
      <c r="O69" s="53" t="s">
        <v>17</v>
      </c>
      <c r="P69" s="53">
        <v>2</v>
      </c>
      <c r="Q69" s="34">
        <f t="shared" si="0"/>
        <v>104</v>
      </c>
      <c r="R69" s="42"/>
      <c r="S69" s="43">
        <f t="shared" si="1"/>
        <v>0</v>
      </c>
    </row>
    <row r="70" spans="2:19" s="4" customFormat="1" ht="15.75" x14ac:dyDescent="0.25">
      <c r="B70" s="32" t="s">
        <v>782</v>
      </c>
      <c r="C70" s="53"/>
      <c r="D70" s="59" t="s">
        <v>3</v>
      </c>
      <c r="E70" s="53" t="s">
        <v>112</v>
      </c>
      <c r="F70" s="54" t="s">
        <v>354</v>
      </c>
      <c r="G70" s="54" t="s">
        <v>355</v>
      </c>
      <c r="H70" s="53" t="s">
        <v>12</v>
      </c>
      <c r="I70" s="34" t="s">
        <v>424</v>
      </c>
      <c r="J70" s="53">
        <v>20003</v>
      </c>
      <c r="K70" s="53">
        <v>6</v>
      </c>
      <c r="L70" s="55"/>
      <c r="M70" s="53" t="s">
        <v>6</v>
      </c>
      <c r="N70" s="53">
        <v>1</v>
      </c>
      <c r="O70" s="53" t="s">
        <v>17</v>
      </c>
      <c r="P70" s="53">
        <v>2</v>
      </c>
      <c r="Q70" s="34">
        <f t="shared" si="0"/>
        <v>104</v>
      </c>
      <c r="R70" s="42"/>
      <c r="S70" s="43">
        <f t="shared" si="1"/>
        <v>0</v>
      </c>
    </row>
    <row r="71" spans="2:19" s="4" customFormat="1" ht="30" x14ac:dyDescent="0.25">
      <c r="B71" s="32" t="s">
        <v>783</v>
      </c>
      <c r="C71" s="53"/>
      <c r="D71" s="59" t="s">
        <v>3</v>
      </c>
      <c r="E71" s="53" t="s">
        <v>112</v>
      </c>
      <c r="F71" s="54" t="s">
        <v>366</v>
      </c>
      <c r="G71" s="54" t="s">
        <v>367</v>
      </c>
      <c r="H71" s="53" t="s">
        <v>25</v>
      </c>
      <c r="I71" s="34" t="s">
        <v>424</v>
      </c>
      <c r="J71" s="53">
        <v>20002</v>
      </c>
      <c r="K71" s="53">
        <v>6</v>
      </c>
      <c r="L71" s="55"/>
      <c r="M71" s="53" t="s">
        <v>89</v>
      </c>
      <c r="N71" s="53">
        <v>1</v>
      </c>
      <c r="O71" s="53" t="s">
        <v>17</v>
      </c>
      <c r="P71" s="53">
        <v>2</v>
      </c>
      <c r="Q71" s="34">
        <f t="shared" si="0"/>
        <v>104</v>
      </c>
      <c r="R71" s="42"/>
      <c r="S71" s="43">
        <f t="shared" si="1"/>
        <v>0</v>
      </c>
    </row>
    <row r="72" spans="2:19" s="4" customFormat="1" ht="15.75" x14ac:dyDescent="0.25">
      <c r="B72" s="32" t="s">
        <v>784</v>
      </c>
      <c r="C72" s="53"/>
      <c r="D72" s="59" t="s">
        <v>3</v>
      </c>
      <c r="E72" s="53" t="s">
        <v>112</v>
      </c>
      <c r="F72" s="54" t="s">
        <v>380</v>
      </c>
      <c r="G72" s="54" t="s">
        <v>381</v>
      </c>
      <c r="H72" s="53" t="s">
        <v>25</v>
      </c>
      <c r="I72" s="34" t="s">
        <v>424</v>
      </c>
      <c r="J72" s="53">
        <v>20002</v>
      </c>
      <c r="K72" s="53">
        <v>6</v>
      </c>
      <c r="L72" s="55"/>
      <c r="M72" s="53" t="s">
        <v>89</v>
      </c>
      <c r="N72" s="53">
        <v>1</v>
      </c>
      <c r="O72" s="53" t="s">
        <v>17</v>
      </c>
      <c r="P72" s="53">
        <v>2</v>
      </c>
      <c r="Q72" s="34">
        <f t="shared" si="0"/>
        <v>104</v>
      </c>
      <c r="R72" s="42"/>
      <c r="S72" s="43">
        <f t="shared" si="1"/>
        <v>0</v>
      </c>
    </row>
    <row r="73" spans="2:19" s="4" customFormat="1" ht="15.75" x14ac:dyDescent="0.25">
      <c r="B73" s="32" t="s">
        <v>785</v>
      </c>
      <c r="C73" s="53"/>
      <c r="D73" s="59" t="s">
        <v>3</v>
      </c>
      <c r="E73" s="53" t="s">
        <v>112</v>
      </c>
      <c r="F73" s="54" t="s">
        <v>390</v>
      </c>
      <c r="G73" s="54" t="s">
        <v>391</v>
      </c>
      <c r="H73" s="53" t="s">
        <v>12</v>
      </c>
      <c r="I73" s="34" t="s">
        <v>424</v>
      </c>
      <c r="J73" s="53">
        <v>20003</v>
      </c>
      <c r="K73" s="53">
        <v>6</v>
      </c>
      <c r="L73" s="55"/>
      <c r="M73" s="53" t="s">
        <v>89</v>
      </c>
      <c r="N73" s="53">
        <v>1</v>
      </c>
      <c r="O73" s="53" t="s">
        <v>7</v>
      </c>
      <c r="P73" s="53">
        <v>2</v>
      </c>
      <c r="Q73" s="34">
        <f t="shared" si="0"/>
        <v>104</v>
      </c>
      <c r="R73" s="42"/>
      <c r="S73" s="43">
        <f t="shared" si="1"/>
        <v>0</v>
      </c>
    </row>
    <row r="74" spans="2:19" s="4" customFormat="1" ht="15.75" x14ac:dyDescent="0.25">
      <c r="B74" s="32" t="s">
        <v>786</v>
      </c>
      <c r="C74" s="53"/>
      <c r="D74" s="59" t="s">
        <v>3</v>
      </c>
      <c r="E74" s="53" t="s">
        <v>112</v>
      </c>
      <c r="F74" s="54" t="s">
        <v>392</v>
      </c>
      <c r="G74" s="54" t="s">
        <v>393</v>
      </c>
      <c r="H74" s="53" t="s">
        <v>5</v>
      </c>
      <c r="I74" s="34" t="s">
        <v>424</v>
      </c>
      <c r="J74" s="53">
        <v>20001</v>
      </c>
      <c r="K74" s="53">
        <v>6</v>
      </c>
      <c r="L74" s="55"/>
      <c r="M74" s="53" t="s">
        <v>6</v>
      </c>
      <c r="N74" s="53">
        <v>1</v>
      </c>
      <c r="O74" s="53" t="s">
        <v>394</v>
      </c>
      <c r="P74" s="53">
        <v>1</v>
      </c>
      <c r="Q74" s="34">
        <f t="shared" ref="Q74:Q137" si="2">SUM(N74*P74)*52</f>
        <v>52</v>
      </c>
      <c r="R74" s="42"/>
      <c r="S74" s="43">
        <f t="shared" ref="S74:S137" si="3">SUM(R74*Q74)</f>
        <v>0</v>
      </c>
    </row>
    <row r="75" spans="2:19" s="4" customFormat="1" ht="30" x14ac:dyDescent="0.25">
      <c r="B75" s="32" t="s">
        <v>787</v>
      </c>
      <c r="C75" s="53"/>
      <c r="D75" s="59" t="s">
        <v>3</v>
      </c>
      <c r="E75" s="53" t="s">
        <v>112</v>
      </c>
      <c r="F75" s="54" t="s">
        <v>397</v>
      </c>
      <c r="G75" s="54" t="s">
        <v>398</v>
      </c>
      <c r="H75" s="53" t="s">
        <v>12</v>
      </c>
      <c r="I75" s="34" t="s">
        <v>424</v>
      </c>
      <c r="J75" s="53">
        <v>20003</v>
      </c>
      <c r="K75" s="53">
        <v>6</v>
      </c>
      <c r="L75" s="55"/>
      <c r="M75" s="53" t="s">
        <v>6</v>
      </c>
      <c r="N75" s="53">
        <v>1</v>
      </c>
      <c r="O75" s="53" t="s">
        <v>17</v>
      </c>
      <c r="P75" s="53">
        <v>2</v>
      </c>
      <c r="Q75" s="34">
        <f t="shared" si="2"/>
        <v>104</v>
      </c>
      <c r="R75" s="42"/>
      <c r="S75" s="43">
        <f t="shared" si="3"/>
        <v>0</v>
      </c>
    </row>
    <row r="76" spans="2:19" s="4" customFormat="1" ht="15.75" x14ac:dyDescent="0.25">
      <c r="B76" s="32" t="s">
        <v>788</v>
      </c>
      <c r="C76" s="53"/>
      <c r="D76" s="59" t="s">
        <v>3</v>
      </c>
      <c r="E76" s="53" t="s">
        <v>112</v>
      </c>
      <c r="F76" s="54" t="s">
        <v>388</v>
      </c>
      <c r="G76" s="54" t="s">
        <v>389</v>
      </c>
      <c r="H76" s="53" t="s">
        <v>12</v>
      </c>
      <c r="I76" s="34" t="s">
        <v>424</v>
      </c>
      <c r="J76" s="53">
        <v>20003</v>
      </c>
      <c r="K76" s="53">
        <v>6</v>
      </c>
      <c r="L76" s="55"/>
      <c r="M76" s="53" t="s">
        <v>6</v>
      </c>
      <c r="N76" s="53">
        <v>1</v>
      </c>
      <c r="O76" s="53" t="s">
        <v>17</v>
      </c>
      <c r="P76" s="53">
        <v>2</v>
      </c>
      <c r="Q76" s="34">
        <f t="shared" si="2"/>
        <v>104</v>
      </c>
      <c r="R76" s="42"/>
      <c r="S76" s="43">
        <f t="shared" si="3"/>
        <v>0</v>
      </c>
    </row>
    <row r="77" spans="2:19" s="4" customFormat="1" ht="15.75" x14ac:dyDescent="0.25">
      <c r="B77" s="32" t="s">
        <v>789</v>
      </c>
      <c r="C77" s="53"/>
      <c r="D77" s="59" t="s">
        <v>3</v>
      </c>
      <c r="E77" s="53" t="s">
        <v>30</v>
      </c>
      <c r="F77" s="54" t="s">
        <v>108</v>
      </c>
      <c r="G77" s="54" t="s">
        <v>109</v>
      </c>
      <c r="H77" s="53" t="s">
        <v>12</v>
      </c>
      <c r="I77" s="34" t="s">
        <v>424</v>
      </c>
      <c r="J77" s="53">
        <v>20019</v>
      </c>
      <c r="K77" s="53">
        <v>7</v>
      </c>
      <c r="L77" s="55"/>
      <c r="M77" s="53" t="s">
        <v>6</v>
      </c>
      <c r="N77" s="53">
        <v>1</v>
      </c>
      <c r="O77" s="53" t="s">
        <v>17</v>
      </c>
      <c r="P77" s="53">
        <v>2</v>
      </c>
      <c r="Q77" s="34">
        <f t="shared" si="2"/>
        <v>104</v>
      </c>
      <c r="R77" s="42"/>
      <c r="S77" s="43">
        <f t="shared" si="3"/>
        <v>0</v>
      </c>
    </row>
    <row r="78" spans="2:19" s="4" customFormat="1" ht="15.75" x14ac:dyDescent="0.25">
      <c r="B78" s="32" t="s">
        <v>790</v>
      </c>
      <c r="C78" s="53"/>
      <c r="D78" s="59" t="s">
        <v>3</v>
      </c>
      <c r="E78" s="53" t="s">
        <v>112</v>
      </c>
      <c r="F78" s="54" t="s">
        <v>118</v>
      </c>
      <c r="G78" s="54" t="s">
        <v>119</v>
      </c>
      <c r="H78" s="53" t="s">
        <v>25</v>
      </c>
      <c r="I78" s="34" t="s">
        <v>424</v>
      </c>
      <c r="J78" s="53">
        <v>20019</v>
      </c>
      <c r="K78" s="53">
        <v>7</v>
      </c>
      <c r="L78" s="55"/>
      <c r="M78" s="53" t="s">
        <v>89</v>
      </c>
      <c r="N78" s="53">
        <v>1</v>
      </c>
      <c r="O78" s="53" t="s">
        <v>7</v>
      </c>
      <c r="P78" s="53">
        <v>2</v>
      </c>
      <c r="Q78" s="34">
        <f t="shared" si="2"/>
        <v>104</v>
      </c>
      <c r="R78" s="42"/>
      <c r="S78" s="43">
        <f t="shared" si="3"/>
        <v>0</v>
      </c>
    </row>
    <row r="79" spans="2:19" s="4" customFormat="1" ht="15.75" x14ac:dyDescent="0.25">
      <c r="B79" s="32" t="s">
        <v>791</v>
      </c>
      <c r="C79" s="53"/>
      <c r="D79" s="59" t="s">
        <v>3</v>
      </c>
      <c r="E79" s="53" t="s">
        <v>112</v>
      </c>
      <c r="F79" s="54" t="s">
        <v>133</v>
      </c>
      <c r="G79" s="54" t="s">
        <v>134</v>
      </c>
      <c r="H79" s="53" t="s">
        <v>12</v>
      </c>
      <c r="I79" s="34" t="s">
        <v>424</v>
      </c>
      <c r="J79" s="53">
        <v>20020</v>
      </c>
      <c r="K79" s="53">
        <v>7</v>
      </c>
      <c r="L79" s="55"/>
      <c r="M79" s="53" t="s">
        <v>6</v>
      </c>
      <c r="N79" s="53">
        <v>1</v>
      </c>
      <c r="O79" s="53" t="s">
        <v>17</v>
      </c>
      <c r="P79" s="53">
        <v>2</v>
      </c>
      <c r="Q79" s="34">
        <f t="shared" si="2"/>
        <v>104</v>
      </c>
      <c r="R79" s="42"/>
      <c r="S79" s="43">
        <f t="shared" si="3"/>
        <v>0</v>
      </c>
    </row>
    <row r="80" spans="2:19" s="4" customFormat="1" ht="15.75" x14ac:dyDescent="0.25">
      <c r="B80" s="32" t="s">
        <v>792</v>
      </c>
      <c r="C80" s="53"/>
      <c r="D80" s="59" t="s">
        <v>3</v>
      </c>
      <c r="E80" s="53" t="s">
        <v>4</v>
      </c>
      <c r="F80" s="54" t="s">
        <v>38</v>
      </c>
      <c r="G80" s="54" t="s">
        <v>39</v>
      </c>
      <c r="H80" s="53" t="s">
        <v>12</v>
      </c>
      <c r="I80" s="34" t="s">
        <v>424</v>
      </c>
      <c r="J80" s="53">
        <v>20019</v>
      </c>
      <c r="K80" s="53">
        <v>7</v>
      </c>
      <c r="L80" s="55"/>
      <c r="M80" s="53" t="s">
        <v>6</v>
      </c>
      <c r="N80" s="53">
        <v>1</v>
      </c>
      <c r="O80" s="53" t="s">
        <v>7</v>
      </c>
      <c r="P80" s="53">
        <v>2</v>
      </c>
      <c r="Q80" s="34">
        <f t="shared" si="2"/>
        <v>104</v>
      </c>
      <c r="R80" s="42"/>
      <c r="S80" s="43">
        <f t="shared" si="3"/>
        <v>0</v>
      </c>
    </row>
    <row r="81" spans="2:19" s="4" customFormat="1" ht="15.75" x14ac:dyDescent="0.25">
      <c r="B81" s="32" t="s">
        <v>793</v>
      </c>
      <c r="C81" s="53"/>
      <c r="D81" s="59" t="s">
        <v>3</v>
      </c>
      <c r="E81" s="53" t="s">
        <v>4</v>
      </c>
      <c r="F81" s="54" t="s">
        <v>136</v>
      </c>
      <c r="G81" s="54" t="s">
        <v>41</v>
      </c>
      <c r="H81" s="53" t="s">
        <v>12</v>
      </c>
      <c r="I81" s="34" t="s">
        <v>424</v>
      </c>
      <c r="J81" s="53">
        <v>20019</v>
      </c>
      <c r="K81" s="53">
        <v>7</v>
      </c>
      <c r="L81" s="55"/>
      <c r="M81" s="53" t="s">
        <v>6</v>
      </c>
      <c r="N81" s="53">
        <v>1</v>
      </c>
      <c r="O81" s="53" t="s">
        <v>7</v>
      </c>
      <c r="P81" s="53">
        <v>2</v>
      </c>
      <c r="Q81" s="34">
        <f t="shared" si="2"/>
        <v>104</v>
      </c>
      <c r="R81" s="42"/>
      <c r="S81" s="43">
        <f t="shared" si="3"/>
        <v>0</v>
      </c>
    </row>
    <row r="82" spans="2:19" s="4" customFormat="1" ht="15.75" x14ac:dyDescent="0.25">
      <c r="B82" s="32" t="s">
        <v>794</v>
      </c>
      <c r="C82" s="53"/>
      <c r="D82" s="59" t="s">
        <v>3</v>
      </c>
      <c r="E82" s="53" t="s">
        <v>112</v>
      </c>
      <c r="F82" s="54" t="s">
        <v>153</v>
      </c>
      <c r="G82" s="54" t="s">
        <v>154</v>
      </c>
      <c r="H82" s="53" t="s">
        <v>25</v>
      </c>
      <c r="I82" s="34" t="s">
        <v>424</v>
      </c>
      <c r="J82" s="53">
        <v>20019</v>
      </c>
      <c r="K82" s="53">
        <v>7</v>
      </c>
      <c r="L82" s="55"/>
      <c r="M82" s="53" t="s">
        <v>6</v>
      </c>
      <c r="N82" s="53">
        <v>1</v>
      </c>
      <c r="O82" s="53" t="s">
        <v>7</v>
      </c>
      <c r="P82" s="53">
        <v>2</v>
      </c>
      <c r="Q82" s="34">
        <f t="shared" si="2"/>
        <v>104</v>
      </c>
      <c r="R82" s="42"/>
      <c r="S82" s="43">
        <f t="shared" si="3"/>
        <v>0</v>
      </c>
    </row>
    <row r="83" spans="2:19" s="4" customFormat="1" ht="15.75" x14ac:dyDescent="0.25">
      <c r="B83" s="32" t="s">
        <v>795</v>
      </c>
      <c r="C83" s="53"/>
      <c r="D83" s="59" t="s">
        <v>3</v>
      </c>
      <c r="E83" s="53" t="s">
        <v>112</v>
      </c>
      <c r="F83" s="54" t="s">
        <v>157</v>
      </c>
      <c r="G83" s="54" t="s">
        <v>158</v>
      </c>
      <c r="H83" s="53" t="s">
        <v>12</v>
      </c>
      <c r="I83" s="34" t="s">
        <v>424</v>
      </c>
      <c r="J83" s="53">
        <v>20019</v>
      </c>
      <c r="K83" s="53">
        <v>7</v>
      </c>
      <c r="L83" s="55"/>
      <c r="M83" s="53" t="s">
        <v>6</v>
      </c>
      <c r="N83" s="53">
        <v>1</v>
      </c>
      <c r="O83" s="53" t="s">
        <v>17</v>
      </c>
      <c r="P83" s="53">
        <v>2</v>
      </c>
      <c r="Q83" s="34">
        <f t="shared" si="2"/>
        <v>104</v>
      </c>
      <c r="R83" s="42"/>
      <c r="S83" s="43">
        <f t="shared" si="3"/>
        <v>0</v>
      </c>
    </row>
    <row r="84" spans="2:19" s="4" customFormat="1" ht="15.75" x14ac:dyDescent="0.25">
      <c r="B84" s="32" t="s">
        <v>796</v>
      </c>
      <c r="C84" s="53"/>
      <c r="D84" s="59" t="s">
        <v>3</v>
      </c>
      <c r="E84" s="53" t="s">
        <v>4</v>
      </c>
      <c r="F84" s="54" t="s">
        <v>187</v>
      </c>
      <c r="G84" s="54" t="s">
        <v>188</v>
      </c>
      <c r="H84" s="53" t="s">
        <v>25</v>
      </c>
      <c r="I84" s="34" t="s">
        <v>424</v>
      </c>
      <c r="J84" s="53">
        <v>20019</v>
      </c>
      <c r="K84" s="53">
        <v>7</v>
      </c>
      <c r="L84" s="55"/>
      <c r="M84" s="53" t="s">
        <v>6</v>
      </c>
      <c r="N84" s="53">
        <v>1</v>
      </c>
      <c r="O84" s="53" t="s">
        <v>17</v>
      </c>
      <c r="P84" s="53">
        <v>2</v>
      </c>
      <c r="Q84" s="34">
        <f t="shared" si="2"/>
        <v>104</v>
      </c>
      <c r="R84" s="42"/>
      <c r="S84" s="43">
        <f t="shared" si="3"/>
        <v>0</v>
      </c>
    </row>
    <row r="85" spans="2:19" s="4" customFormat="1" ht="30" x14ac:dyDescent="0.25">
      <c r="B85" s="32" t="s">
        <v>797</v>
      </c>
      <c r="C85" s="53"/>
      <c r="D85" s="59" t="s">
        <v>3</v>
      </c>
      <c r="E85" s="53" t="s">
        <v>9</v>
      </c>
      <c r="F85" s="54" t="s">
        <v>10</v>
      </c>
      <c r="G85" s="54" t="s">
        <v>11</v>
      </c>
      <c r="H85" s="53" t="s">
        <v>12</v>
      </c>
      <c r="I85" s="34" t="s">
        <v>424</v>
      </c>
      <c r="J85" s="53">
        <v>20019</v>
      </c>
      <c r="K85" s="53">
        <v>7</v>
      </c>
      <c r="L85" s="55"/>
      <c r="M85" s="53" t="s">
        <v>6</v>
      </c>
      <c r="N85" s="53">
        <v>1</v>
      </c>
      <c r="O85" s="53" t="s">
        <v>7</v>
      </c>
      <c r="P85" s="53">
        <v>2</v>
      </c>
      <c r="Q85" s="34">
        <f t="shared" si="2"/>
        <v>104</v>
      </c>
      <c r="R85" s="42"/>
      <c r="S85" s="43">
        <f t="shared" si="3"/>
        <v>0</v>
      </c>
    </row>
    <row r="86" spans="2:19" s="4" customFormat="1" ht="15.75" x14ac:dyDescent="0.25">
      <c r="B86" s="32" t="s">
        <v>798</v>
      </c>
      <c r="C86" s="53"/>
      <c r="D86" s="59" t="s">
        <v>3</v>
      </c>
      <c r="E86" s="53" t="s">
        <v>112</v>
      </c>
      <c r="F86" s="54" t="s">
        <v>226</v>
      </c>
      <c r="G86" s="54" t="s">
        <v>227</v>
      </c>
      <c r="H86" s="53" t="s">
        <v>25</v>
      </c>
      <c r="I86" s="34" t="s">
        <v>424</v>
      </c>
      <c r="J86" s="53">
        <v>20019</v>
      </c>
      <c r="K86" s="53">
        <v>7</v>
      </c>
      <c r="L86" s="55"/>
      <c r="M86" s="53" t="s">
        <v>6</v>
      </c>
      <c r="N86" s="53">
        <v>1</v>
      </c>
      <c r="O86" s="53" t="s">
        <v>17</v>
      </c>
      <c r="P86" s="53">
        <v>2</v>
      </c>
      <c r="Q86" s="34">
        <f t="shared" si="2"/>
        <v>104</v>
      </c>
      <c r="R86" s="42"/>
      <c r="S86" s="43">
        <f t="shared" si="3"/>
        <v>0</v>
      </c>
    </row>
    <row r="87" spans="2:19" s="4" customFormat="1" ht="15.75" x14ac:dyDescent="0.25">
      <c r="B87" s="32" t="s">
        <v>799</v>
      </c>
      <c r="C87" s="53"/>
      <c r="D87" s="59" t="s">
        <v>3</v>
      </c>
      <c r="E87" s="53" t="s">
        <v>4</v>
      </c>
      <c r="F87" s="54" t="s">
        <v>81</v>
      </c>
      <c r="G87" s="54" t="s">
        <v>82</v>
      </c>
      <c r="H87" s="53" t="s">
        <v>12</v>
      </c>
      <c r="I87" s="34" t="s">
        <v>424</v>
      </c>
      <c r="J87" s="53">
        <v>20020</v>
      </c>
      <c r="K87" s="53">
        <v>7</v>
      </c>
      <c r="L87" s="55"/>
      <c r="M87" s="53" t="s">
        <v>6</v>
      </c>
      <c r="N87" s="53">
        <v>1</v>
      </c>
      <c r="O87" s="53" t="s">
        <v>17</v>
      </c>
      <c r="P87" s="53">
        <v>2</v>
      </c>
      <c r="Q87" s="34">
        <f t="shared" si="2"/>
        <v>104</v>
      </c>
      <c r="R87" s="42"/>
      <c r="S87" s="43">
        <f t="shared" si="3"/>
        <v>0</v>
      </c>
    </row>
    <row r="88" spans="2:19" s="4" customFormat="1" ht="15.75" x14ac:dyDescent="0.25">
      <c r="B88" s="32" t="s">
        <v>800</v>
      </c>
      <c r="C88" s="53"/>
      <c r="D88" s="59" t="s">
        <v>3</v>
      </c>
      <c r="E88" s="53" t="s">
        <v>112</v>
      </c>
      <c r="F88" s="54" t="s">
        <v>269</v>
      </c>
      <c r="G88" s="54" t="s">
        <v>270</v>
      </c>
      <c r="H88" s="53" t="s">
        <v>25</v>
      </c>
      <c r="I88" s="34" t="s">
        <v>424</v>
      </c>
      <c r="J88" s="53">
        <v>20019</v>
      </c>
      <c r="K88" s="53">
        <v>7</v>
      </c>
      <c r="L88" s="55"/>
      <c r="M88" s="53" t="s">
        <v>6</v>
      </c>
      <c r="N88" s="53">
        <v>1</v>
      </c>
      <c r="O88" s="53" t="s">
        <v>17</v>
      </c>
      <c r="P88" s="53">
        <v>2</v>
      </c>
      <c r="Q88" s="34">
        <f t="shared" si="2"/>
        <v>104</v>
      </c>
      <c r="R88" s="42"/>
      <c r="S88" s="43">
        <f t="shared" si="3"/>
        <v>0</v>
      </c>
    </row>
    <row r="89" spans="2:19" s="4" customFormat="1" ht="15.75" x14ac:dyDescent="0.25">
      <c r="B89" s="32" t="s">
        <v>801</v>
      </c>
      <c r="C89" s="53"/>
      <c r="D89" s="59" t="s">
        <v>3</v>
      </c>
      <c r="E89" s="53" t="s">
        <v>4</v>
      </c>
      <c r="F89" s="54" t="s">
        <v>87</v>
      </c>
      <c r="G89" s="54" t="s">
        <v>88</v>
      </c>
      <c r="H89" s="53" t="s">
        <v>12</v>
      </c>
      <c r="I89" s="34" t="s">
        <v>424</v>
      </c>
      <c r="J89" s="53">
        <v>20020</v>
      </c>
      <c r="K89" s="53">
        <v>7</v>
      </c>
      <c r="L89" s="55"/>
      <c r="M89" s="53" t="s">
        <v>6</v>
      </c>
      <c r="N89" s="53">
        <v>1</v>
      </c>
      <c r="O89" s="53" t="s">
        <v>17</v>
      </c>
      <c r="P89" s="53">
        <v>2</v>
      </c>
      <c r="Q89" s="34">
        <f t="shared" si="2"/>
        <v>104</v>
      </c>
      <c r="R89" s="42"/>
      <c r="S89" s="43">
        <f t="shared" si="3"/>
        <v>0</v>
      </c>
    </row>
    <row r="90" spans="2:19" s="4" customFormat="1" ht="15.75" x14ac:dyDescent="0.25">
      <c r="B90" s="32" t="s">
        <v>802</v>
      </c>
      <c r="C90" s="53"/>
      <c r="D90" s="59" t="s">
        <v>3</v>
      </c>
      <c r="E90" s="53" t="s">
        <v>112</v>
      </c>
      <c r="F90" s="54" t="s">
        <v>279</v>
      </c>
      <c r="G90" s="54" t="s">
        <v>280</v>
      </c>
      <c r="H90" s="53" t="s">
        <v>25</v>
      </c>
      <c r="I90" s="34" t="s">
        <v>424</v>
      </c>
      <c r="J90" s="53">
        <v>20019</v>
      </c>
      <c r="K90" s="53">
        <v>7</v>
      </c>
      <c r="L90" s="55"/>
      <c r="M90" s="53" t="s">
        <v>6</v>
      </c>
      <c r="N90" s="53">
        <v>1</v>
      </c>
      <c r="O90" s="53" t="s">
        <v>17</v>
      </c>
      <c r="P90" s="53">
        <v>2</v>
      </c>
      <c r="Q90" s="34">
        <f t="shared" si="2"/>
        <v>104</v>
      </c>
      <c r="R90" s="42"/>
      <c r="S90" s="43">
        <f t="shared" si="3"/>
        <v>0</v>
      </c>
    </row>
    <row r="91" spans="2:19" s="4" customFormat="1" ht="15.75" x14ac:dyDescent="0.25">
      <c r="B91" s="32" t="s">
        <v>803</v>
      </c>
      <c r="C91" s="53"/>
      <c r="D91" s="59" t="s">
        <v>3</v>
      </c>
      <c r="E91" s="53" t="s">
        <v>112</v>
      </c>
      <c r="F91" s="54" t="s">
        <v>293</v>
      </c>
      <c r="G91" s="54" t="s">
        <v>294</v>
      </c>
      <c r="H91" s="53" t="s">
        <v>25</v>
      </c>
      <c r="I91" s="34" t="s">
        <v>424</v>
      </c>
      <c r="J91" s="53">
        <v>20019</v>
      </c>
      <c r="K91" s="53">
        <v>7</v>
      </c>
      <c r="L91" s="55"/>
      <c r="M91" s="53" t="s">
        <v>6</v>
      </c>
      <c r="N91" s="53">
        <v>1</v>
      </c>
      <c r="O91" s="53" t="s">
        <v>7</v>
      </c>
      <c r="P91" s="53">
        <v>2</v>
      </c>
      <c r="Q91" s="34">
        <f t="shared" si="2"/>
        <v>104</v>
      </c>
      <c r="R91" s="42"/>
      <c r="S91" s="43">
        <f t="shared" si="3"/>
        <v>0</v>
      </c>
    </row>
    <row r="92" spans="2:19" s="4" customFormat="1" ht="15.75" x14ac:dyDescent="0.25">
      <c r="B92" s="32" t="s">
        <v>804</v>
      </c>
      <c r="C92" s="53"/>
      <c r="D92" s="59" t="s">
        <v>3</v>
      </c>
      <c r="E92" s="53" t="s">
        <v>112</v>
      </c>
      <c r="F92" s="54" t="s">
        <v>298</v>
      </c>
      <c r="G92" s="54" t="s">
        <v>299</v>
      </c>
      <c r="H92" s="53" t="s">
        <v>12</v>
      </c>
      <c r="I92" s="34" t="s">
        <v>424</v>
      </c>
      <c r="J92" s="53">
        <v>20019</v>
      </c>
      <c r="K92" s="53">
        <v>7</v>
      </c>
      <c r="L92" s="55"/>
      <c r="M92" s="53" t="s">
        <v>6</v>
      </c>
      <c r="N92" s="53">
        <v>1</v>
      </c>
      <c r="O92" s="53" t="s">
        <v>17</v>
      </c>
      <c r="P92" s="53">
        <v>2</v>
      </c>
      <c r="Q92" s="34">
        <f t="shared" si="2"/>
        <v>104</v>
      </c>
      <c r="R92" s="42"/>
      <c r="S92" s="43">
        <f t="shared" si="3"/>
        <v>0</v>
      </c>
    </row>
    <row r="93" spans="2:19" s="4" customFormat="1" ht="15.75" x14ac:dyDescent="0.25">
      <c r="B93" s="32" t="s">
        <v>805</v>
      </c>
      <c r="C93" s="53"/>
      <c r="D93" s="59" t="s">
        <v>3</v>
      </c>
      <c r="E93" s="53" t="s">
        <v>4</v>
      </c>
      <c r="F93" s="54" t="s">
        <v>329</v>
      </c>
      <c r="G93" s="54" t="s">
        <v>330</v>
      </c>
      <c r="H93" s="53" t="s">
        <v>25</v>
      </c>
      <c r="I93" s="34" t="s">
        <v>424</v>
      </c>
      <c r="J93" s="53">
        <v>20019</v>
      </c>
      <c r="K93" s="53">
        <v>7</v>
      </c>
      <c r="L93" s="55"/>
      <c r="M93" s="53" t="s">
        <v>89</v>
      </c>
      <c r="N93" s="53">
        <v>1</v>
      </c>
      <c r="O93" s="53" t="s">
        <v>7</v>
      </c>
      <c r="P93" s="53">
        <v>2</v>
      </c>
      <c r="Q93" s="34">
        <f t="shared" si="2"/>
        <v>104</v>
      </c>
      <c r="R93" s="42"/>
      <c r="S93" s="43">
        <f t="shared" si="3"/>
        <v>0</v>
      </c>
    </row>
    <row r="94" spans="2:19" s="4" customFormat="1" ht="15.75" x14ac:dyDescent="0.25">
      <c r="B94" s="32" t="s">
        <v>806</v>
      </c>
      <c r="C94" s="53"/>
      <c r="D94" s="59" t="s">
        <v>3</v>
      </c>
      <c r="E94" s="53" t="s">
        <v>4</v>
      </c>
      <c r="F94" s="54" t="s">
        <v>331</v>
      </c>
      <c r="G94" s="54" t="s">
        <v>332</v>
      </c>
      <c r="H94" s="53" t="s">
        <v>25</v>
      </c>
      <c r="I94" s="34" t="s">
        <v>424</v>
      </c>
      <c r="J94" s="53">
        <v>20019</v>
      </c>
      <c r="K94" s="53">
        <v>7</v>
      </c>
      <c r="L94" s="55"/>
      <c r="M94" s="53" t="s">
        <v>89</v>
      </c>
      <c r="N94" s="53">
        <v>1</v>
      </c>
      <c r="O94" s="53" t="s">
        <v>7</v>
      </c>
      <c r="P94" s="53">
        <v>2</v>
      </c>
      <c r="Q94" s="34">
        <f t="shared" si="2"/>
        <v>104</v>
      </c>
      <c r="R94" s="42"/>
      <c r="S94" s="43">
        <f t="shared" si="3"/>
        <v>0</v>
      </c>
    </row>
    <row r="95" spans="2:19" s="4" customFormat="1" ht="30" x14ac:dyDescent="0.25">
      <c r="B95" s="32" t="s">
        <v>807</v>
      </c>
      <c r="C95" s="53"/>
      <c r="D95" s="59" t="s">
        <v>3</v>
      </c>
      <c r="E95" s="53" t="s">
        <v>30</v>
      </c>
      <c r="F95" s="54" t="s">
        <v>343</v>
      </c>
      <c r="G95" s="54" t="s">
        <v>344</v>
      </c>
      <c r="H95" s="53" t="s">
        <v>25</v>
      </c>
      <c r="I95" s="34" t="s">
        <v>424</v>
      </c>
      <c r="J95" s="53">
        <v>20019</v>
      </c>
      <c r="K95" s="53">
        <v>7</v>
      </c>
      <c r="L95" s="55"/>
      <c r="M95" s="53" t="s">
        <v>6</v>
      </c>
      <c r="N95" s="53">
        <v>1</v>
      </c>
      <c r="O95" s="53" t="s">
        <v>7</v>
      </c>
      <c r="P95" s="53">
        <v>2</v>
      </c>
      <c r="Q95" s="34">
        <f t="shared" si="2"/>
        <v>104</v>
      </c>
      <c r="R95" s="42"/>
      <c r="S95" s="43">
        <f t="shared" si="3"/>
        <v>0</v>
      </c>
    </row>
    <row r="96" spans="2:19" s="4" customFormat="1" ht="15.75" x14ac:dyDescent="0.25">
      <c r="B96" s="32" t="s">
        <v>808</v>
      </c>
      <c r="C96" s="53"/>
      <c r="D96" s="59" t="s">
        <v>3</v>
      </c>
      <c r="E96" s="53" t="s">
        <v>112</v>
      </c>
      <c r="F96" s="54" t="s">
        <v>346</v>
      </c>
      <c r="G96" s="54" t="s">
        <v>347</v>
      </c>
      <c r="H96" s="53" t="s">
        <v>12</v>
      </c>
      <c r="I96" s="34" t="s">
        <v>424</v>
      </c>
      <c r="J96" s="53">
        <v>20019</v>
      </c>
      <c r="K96" s="53">
        <v>7</v>
      </c>
      <c r="L96" s="55"/>
      <c r="M96" s="53" t="s">
        <v>6</v>
      </c>
      <c r="N96" s="53">
        <v>1</v>
      </c>
      <c r="O96" s="53" t="s">
        <v>7</v>
      </c>
      <c r="P96" s="53">
        <v>2</v>
      </c>
      <c r="Q96" s="34">
        <f t="shared" si="2"/>
        <v>104</v>
      </c>
      <c r="R96" s="42"/>
      <c r="S96" s="43">
        <f t="shared" si="3"/>
        <v>0</v>
      </c>
    </row>
    <row r="97" spans="2:19" s="4" customFormat="1" ht="15.75" x14ac:dyDescent="0.25">
      <c r="B97" s="32" t="s">
        <v>809</v>
      </c>
      <c r="C97" s="53"/>
      <c r="D97" s="59" t="s">
        <v>3</v>
      </c>
      <c r="E97" s="53" t="s">
        <v>112</v>
      </c>
      <c r="F97" s="54" t="s">
        <v>358</v>
      </c>
      <c r="G97" s="54" t="s">
        <v>359</v>
      </c>
      <c r="H97" s="53" t="s">
        <v>12</v>
      </c>
      <c r="I97" s="34" t="s">
        <v>424</v>
      </c>
      <c r="J97" s="53">
        <v>20019</v>
      </c>
      <c r="K97" s="53">
        <v>7</v>
      </c>
      <c r="L97" s="55"/>
      <c r="M97" s="53" t="s">
        <v>6</v>
      </c>
      <c r="N97" s="53">
        <v>1</v>
      </c>
      <c r="O97" s="53" t="s">
        <v>17</v>
      </c>
      <c r="P97" s="53">
        <v>2</v>
      </c>
      <c r="Q97" s="34">
        <f t="shared" si="2"/>
        <v>104</v>
      </c>
      <c r="R97" s="42"/>
      <c r="S97" s="43">
        <f t="shared" si="3"/>
        <v>0</v>
      </c>
    </row>
    <row r="98" spans="2:19" s="4" customFormat="1" ht="15.75" x14ac:dyDescent="0.25">
      <c r="B98" s="32" t="s">
        <v>810</v>
      </c>
      <c r="C98" s="53"/>
      <c r="D98" s="59" t="s">
        <v>3</v>
      </c>
      <c r="E98" s="53" t="s">
        <v>112</v>
      </c>
      <c r="F98" s="54" t="s">
        <v>360</v>
      </c>
      <c r="G98" s="54" t="s">
        <v>361</v>
      </c>
      <c r="H98" s="53" t="s">
        <v>12</v>
      </c>
      <c r="I98" s="34" t="s">
        <v>424</v>
      </c>
      <c r="J98" s="53">
        <v>20020</v>
      </c>
      <c r="K98" s="53">
        <v>7</v>
      </c>
      <c r="L98" s="55"/>
      <c r="M98" s="53" t="s">
        <v>6</v>
      </c>
      <c r="N98" s="53">
        <v>1</v>
      </c>
      <c r="O98" s="53" t="s">
        <v>7</v>
      </c>
      <c r="P98" s="53">
        <v>2</v>
      </c>
      <c r="Q98" s="34">
        <f t="shared" si="2"/>
        <v>104</v>
      </c>
      <c r="R98" s="42"/>
      <c r="S98" s="43">
        <f t="shared" si="3"/>
        <v>0</v>
      </c>
    </row>
    <row r="99" spans="2:19" s="4" customFormat="1" ht="15.75" x14ac:dyDescent="0.25">
      <c r="B99" s="32" t="s">
        <v>811</v>
      </c>
      <c r="C99" s="53"/>
      <c r="D99" s="59" t="s">
        <v>3</v>
      </c>
      <c r="E99" s="53" t="s">
        <v>112</v>
      </c>
      <c r="F99" s="54" t="s">
        <v>372</v>
      </c>
      <c r="G99" s="54" t="s">
        <v>373</v>
      </c>
      <c r="H99" s="53" t="s">
        <v>25</v>
      </c>
      <c r="I99" s="34" t="s">
        <v>424</v>
      </c>
      <c r="J99" s="53">
        <v>20019</v>
      </c>
      <c r="K99" s="53">
        <v>7</v>
      </c>
      <c r="L99" s="55"/>
      <c r="M99" s="53" t="s">
        <v>6</v>
      </c>
      <c r="N99" s="53">
        <v>1</v>
      </c>
      <c r="O99" s="53" t="s">
        <v>17</v>
      </c>
      <c r="P99" s="53">
        <v>2</v>
      </c>
      <c r="Q99" s="34">
        <f t="shared" si="2"/>
        <v>104</v>
      </c>
      <c r="R99" s="42"/>
      <c r="S99" s="43">
        <f t="shared" si="3"/>
        <v>0</v>
      </c>
    </row>
    <row r="100" spans="2:19" s="4" customFormat="1" ht="15.75" x14ac:dyDescent="0.25">
      <c r="B100" s="32" t="s">
        <v>812</v>
      </c>
      <c r="C100" s="53"/>
      <c r="D100" s="59" t="s">
        <v>3</v>
      </c>
      <c r="E100" s="53" t="s">
        <v>112</v>
      </c>
      <c r="F100" s="54" t="s">
        <v>374</v>
      </c>
      <c r="G100" s="54" t="s">
        <v>375</v>
      </c>
      <c r="H100" s="53" t="s">
        <v>12</v>
      </c>
      <c r="I100" s="34" t="s">
        <v>424</v>
      </c>
      <c r="J100" s="53">
        <v>20019</v>
      </c>
      <c r="K100" s="53">
        <v>7</v>
      </c>
      <c r="L100" s="55"/>
      <c r="M100" s="53" t="s">
        <v>6</v>
      </c>
      <c r="N100" s="53">
        <v>1</v>
      </c>
      <c r="O100" s="53" t="s">
        <v>17</v>
      </c>
      <c r="P100" s="53">
        <v>2</v>
      </c>
      <c r="Q100" s="34">
        <f t="shared" si="2"/>
        <v>104</v>
      </c>
      <c r="R100" s="42"/>
      <c r="S100" s="43">
        <f t="shared" si="3"/>
        <v>0</v>
      </c>
    </row>
    <row r="101" spans="2:19" s="4" customFormat="1" ht="15.75" x14ac:dyDescent="0.25">
      <c r="B101" s="32" t="s">
        <v>813</v>
      </c>
      <c r="C101" s="53"/>
      <c r="D101" s="59" t="s">
        <v>3</v>
      </c>
      <c r="E101" s="53" t="s">
        <v>112</v>
      </c>
      <c r="F101" s="54" t="s">
        <v>382</v>
      </c>
      <c r="G101" s="54" t="s">
        <v>383</v>
      </c>
      <c r="H101" s="53" t="s">
        <v>25</v>
      </c>
      <c r="I101" s="34" t="s">
        <v>424</v>
      </c>
      <c r="J101" s="53">
        <v>20019</v>
      </c>
      <c r="K101" s="53">
        <v>7</v>
      </c>
      <c r="L101" s="55"/>
      <c r="M101" s="53" t="s">
        <v>6</v>
      </c>
      <c r="N101" s="53">
        <v>1</v>
      </c>
      <c r="O101" s="53" t="s">
        <v>17</v>
      </c>
      <c r="P101" s="53">
        <v>2</v>
      </c>
      <c r="Q101" s="34">
        <f t="shared" si="2"/>
        <v>104</v>
      </c>
      <c r="R101" s="42"/>
      <c r="S101" s="43">
        <f t="shared" si="3"/>
        <v>0</v>
      </c>
    </row>
    <row r="102" spans="2:19" s="4" customFormat="1" ht="30" x14ac:dyDescent="0.25">
      <c r="B102" s="32" t="s">
        <v>814</v>
      </c>
      <c r="C102" s="53"/>
      <c r="D102" s="59" t="s">
        <v>3</v>
      </c>
      <c r="E102" s="53" t="s">
        <v>3</v>
      </c>
      <c r="F102" s="54" t="s">
        <v>402</v>
      </c>
      <c r="G102" s="54" t="s">
        <v>194</v>
      </c>
      <c r="H102" s="53" t="s">
        <v>12</v>
      </c>
      <c r="I102" s="34" t="s">
        <v>424</v>
      </c>
      <c r="J102" s="53">
        <v>20003</v>
      </c>
      <c r="K102" s="53">
        <v>7</v>
      </c>
      <c r="L102" s="55"/>
      <c r="M102" s="53" t="s">
        <v>6</v>
      </c>
      <c r="N102" s="53">
        <v>1</v>
      </c>
      <c r="O102" s="53" t="s">
        <v>17</v>
      </c>
      <c r="P102" s="53">
        <v>2</v>
      </c>
      <c r="Q102" s="34">
        <f t="shared" si="2"/>
        <v>104</v>
      </c>
      <c r="R102" s="42"/>
      <c r="S102" s="43">
        <f t="shared" si="3"/>
        <v>0</v>
      </c>
    </row>
    <row r="103" spans="2:19" s="4" customFormat="1" ht="15.75" x14ac:dyDescent="0.25">
      <c r="B103" s="32" t="s">
        <v>815</v>
      </c>
      <c r="C103" s="53"/>
      <c r="D103" s="59" t="s">
        <v>3</v>
      </c>
      <c r="E103" s="53" t="s">
        <v>30</v>
      </c>
      <c r="F103" s="54" t="s">
        <v>31</v>
      </c>
      <c r="G103" s="54" t="s">
        <v>32</v>
      </c>
      <c r="H103" s="53" t="s">
        <v>12</v>
      </c>
      <c r="I103" s="34" t="s">
        <v>424</v>
      </c>
      <c r="J103" s="53">
        <v>20020</v>
      </c>
      <c r="K103" s="53">
        <v>8</v>
      </c>
      <c r="L103" s="55"/>
      <c r="M103" s="53" t="s">
        <v>6</v>
      </c>
      <c r="N103" s="53">
        <v>1</v>
      </c>
      <c r="O103" s="53" t="s">
        <v>17</v>
      </c>
      <c r="P103" s="53">
        <v>2</v>
      </c>
      <c r="Q103" s="34">
        <f t="shared" si="2"/>
        <v>104</v>
      </c>
      <c r="R103" s="42"/>
      <c r="S103" s="43">
        <f t="shared" si="3"/>
        <v>0</v>
      </c>
    </row>
    <row r="104" spans="2:19" s="4" customFormat="1" ht="15.75" x14ac:dyDescent="0.25">
      <c r="B104" s="32" t="s">
        <v>816</v>
      </c>
      <c r="C104" s="53"/>
      <c r="D104" s="59" t="s">
        <v>3</v>
      </c>
      <c r="E104" s="53" t="s">
        <v>9</v>
      </c>
      <c r="F104" s="54" t="s">
        <v>110</v>
      </c>
      <c r="G104" s="54" t="s">
        <v>111</v>
      </c>
      <c r="H104" s="53" t="s">
        <v>12</v>
      </c>
      <c r="I104" s="34" t="s">
        <v>424</v>
      </c>
      <c r="J104" s="53">
        <v>20032</v>
      </c>
      <c r="K104" s="53">
        <v>8</v>
      </c>
      <c r="L104" s="55"/>
      <c r="M104" s="53" t="s">
        <v>6</v>
      </c>
      <c r="N104" s="53">
        <v>1</v>
      </c>
      <c r="O104" s="53" t="s">
        <v>17</v>
      </c>
      <c r="P104" s="53">
        <v>2</v>
      </c>
      <c r="Q104" s="34">
        <f t="shared" si="2"/>
        <v>104</v>
      </c>
      <c r="R104" s="42"/>
      <c r="S104" s="43">
        <f t="shared" si="3"/>
        <v>0</v>
      </c>
    </row>
    <row r="105" spans="2:19" s="4" customFormat="1" ht="15.75" x14ac:dyDescent="0.25">
      <c r="B105" s="32" t="s">
        <v>817</v>
      </c>
      <c r="C105" s="53"/>
      <c r="D105" s="59" t="s">
        <v>3</v>
      </c>
      <c r="E105" s="53" t="s">
        <v>112</v>
      </c>
      <c r="F105" s="54" t="s">
        <v>124</v>
      </c>
      <c r="G105" s="54" t="s">
        <v>125</v>
      </c>
      <c r="H105" s="53" t="s">
        <v>12</v>
      </c>
      <c r="I105" s="34" t="s">
        <v>424</v>
      </c>
      <c r="J105" s="53">
        <v>20018</v>
      </c>
      <c r="K105" s="53">
        <v>8</v>
      </c>
      <c r="L105" s="55"/>
      <c r="M105" s="53" t="s">
        <v>6</v>
      </c>
      <c r="N105" s="53">
        <v>1</v>
      </c>
      <c r="O105" s="53" t="s">
        <v>17</v>
      </c>
      <c r="P105" s="53">
        <v>2</v>
      </c>
      <c r="Q105" s="34">
        <f t="shared" si="2"/>
        <v>104</v>
      </c>
      <c r="R105" s="42"/>
      <c r="S105" s="43">
        <f t="shared" si="3"/>
        <v>0</v>
      </c>
    </row>
    <row r="106" spans="2:19" s="4" customFormat="1" ht="15.75" x14ac:dyDescent="0.25">
      <c r="B106" s="32" t="s">
        <v>818</v>
      </c>
      <c r="C106" s="53"/>
      <c r="D106" s="59" t="s">
        <v>3</v>
      </c>
      <c r="E106" s="53" t="s">
        <v>4</v>
      </c>
      <c r="F106" s="54" t="s">
        <v>34</v>
      </c>
      <c r="G106" s="54" t="s">
        <v>35</v>
      </c>
      <c r="H106" s="53" t="s">
        <v>21</v>
      </c>
      <c r="I106" s="34" t="s">
        <v>424</v>
      </c>
      <c r="J106" s="53">
        <v>20032</v>
      </c>
      <c r="K106" s="53">
        <v>8</v>
      </c>
      <c r="L106" s="55"/>
      <c r="M106" s="53" t="s">
        <v>6</v>
      </c>
      <c r="N106" s="53">
        <v>1</v>
      </c>
      <c r="O106" s="53" t="s">
        <v>17</v>
      </c>
      <c r="P106" s="53">
        <v>2</v>
      </c>
      <c r="Q106" s="34">
        <f t="shared" si="2"/>
        <v>104</v>
      </c>
      <c r="R106" s="42"/>
      <c r="S106" s="43">
        <f t="shared" si="3"/>
        <v>0</v>
      </c>
    </row>
    <row r="107" spans="2:19" s="4" customFormat="1" ht="15.75" x14ac:dyDescent="0.25">
      <c r="B107" s="32" t="s">
        <v>819</v>
      </c>
      <c r="C107" s="53"/>
      <c r="D107" s="59" t="s">
        <v>3</v>
      </c>
      <c r="E107" s="53" t="s">
        <v>4</v>
      </c>
      <c r="F107" s="54" t="s">
        <v>48</v>
      </c>
      <c r="G107" s="54" t="s">
        <v>49</v>
      </c>
      <c r="H107" s="53" t="s">
        <v>12</v>
      </c>
      <c r="I107" s="34" t="s">
        <v>424</v>
      </c>
      <c r="J107" s="53">
        <v>20032</v>
      </c>
      <c r="K107" s="53">
        <v>8</v>
      </c>
      <c r="L107" s="55"/>
      <c r="M107" s="53" t="s">
        <v>6</v>
      </c>
      <c r="N107" s="53">
        <v>1</v>
      </c>
      <c r="O107" s="53" t="s">
        <v>7</v>
      </c>
      <c r="P107" s="53">
        <v>2</v>
      </c>
      <c r="Q107" s="34">
        <f t="shared" si="2"/>
        <v>104</v>
      </c>
      <c r="R107" s="42"/>
      <c r="S107" s="43">
        <f t="shared" si="3"/>
        <v>0</v>
      </c>
    </row>
    <row r="108" spans="2:19" s="4" customFormat="1" ht="30" x14ac:dyDescent="0.25">
      <c r="B108" s="32" t="s">
        <v>820</v>
      </c>
      <c r="C108" s="53"/>
      <c r="D108" s="59" t="s">
        <v>3</v>
      </c>
      <c r="E108" s="53" t="s">
        <v>51</v>
      </c>
      <c r="F108" s="54" t="s">
        <v>52</v>
      </c>
      <c r="G108" s="54" t="s">
        <v>53</v>
      </c>
      <c r="H108" s="53" t="s">
        <v>12</v>
      </c>
      <c r="I108" s="34" t="s">
        <v>424</v>
      </c>
      <c r="J108" s="53">
        <v>20032</v>
      </c>
      <c r="K108" s="53">
        <v>8</v>
      </c>
      <c r="L108" s="55"/>
      <c r="M108" s="53" t="s">
        <v>6</v>
      </c>
      <c r="N108" s="53">
        <v>1</v>
      </c>
      <c r="O108" s="53" t="s">
        <v>7</v>
      </c>
      <c r="P108" s="53">
        <v>2</v>
      </c>
      <c r="Q108" s="34">
        <f t="shared" si="2"/>
        <v>104</v>
      </c>
      <c r="R108" s="42"/>
      <c r="S108" s="43">
        <f t="shared" si="3"/>
        <v>0</v>
      </c>
    </row>
    <row r="109" spans="2:19" s="4" customFormat="1" ht="15.75" x14ac:dyDescent="0.25">
      <c r="B109" s="32" t="s">
        <v>821</v>
      </c>
      <c r="C109" s="53"/>
      <c r="D109" s="59" t="s">
        <v>3</v>
      </c>
      <c r="E109" s="53" t="s">
        <v>47</v>
      </c>
      <c r="F109" s="54" t="s">
        <v>183</v>
      </c>
      <c r="G109" s="54" t="s">
        <v>62</v>
      </c>
      <c r="H109" s="53" t="s">
        <v>12</v>
      </c>
      <c r="I109" s="34" t="s">
        <v>424</v>
      </c>
      <c r="J109" s="53">
        <v>20032</v>
      </c>
      <c r="K109" s="53">
        <v>8</v>
      </c>
      <c r="L109" s="55"/>
      <c r="M109" s="53" t="s">
        <v>6</v>
      </c>
      <c r="N109" s="53">
        <v>1</v>
      </c>
      <c r="O109" s="53" t="s">
        <v>17</v>
      </c>
      <c r="P109" s="53">
        <v>2</v>
      </c>
      <c r="Q109" s="34">
        <f t="shared" si="2"/>
        <v>104</v>
      </c>
      <c r="R109" s="42"/>
      <c r="S109" s="43">
        <f t="shared" si="3"/>
        <v>0</v>
      </c>
    </row>
    <row r="110" spans="2:19" s="4" customFormat="1" ht="15.75" x14ac:dyDescent="0.25">
      <c r="B110" s="32" t="s">
        <v>822</v>
      </c>
      <c r="C110" s="53"/>
      <c r="D110" s="59" t="s">
        <v>3</v>
      </c>
      <c r="E110" s="53" t="s">
        <v>9</v>
      </c>
      <c r="F110" s="54" t="s">
        <v>190</v>
      </c>
      <c r="G110" s="54" t="s">
        <v>191</v>
      </c>
      <c r="H110" s="53" t="s">
        <v>12</v>
      </c>
      <c r="I110" s="34" t="s">
        <v>424</v>
      </c>
      <c r="J110" s="53">
        <v>20020</v>
      </c>
      <c r="K110" s="53">
        <v>8</v>
      </c>
      <c r="L110" s="55"/>
      <c r="M110" s="53" t="s">
        <v>6</v>
      </c>
      <c r="N110" s="53">
        <v>1</v>
      </c>
      <c r="O110" s="53" t="s">
        <v>7</v>
      </c>
      <c r="P110" s="53">
        <v>2</v>
      </c>
      <c r="Q110" s="34">
        <f t="shared" si="2"/>
        <v>104</v>
      </c>
      <c r="R110" s="42"/>
      <c r="S110" s="43">
        <f t="shared" si="3"/>
        <v>0</v>
      </c>
    </row>
    <row r="111" spans="2:19" s="4" customFormat="1" ht="15.75" x14ac:dyDescent="0.25">
      <c r="B111" s="32" t="s">
        <v>823</v>
      </c>
      <c r="C111" s="53"/>
      <c r="D111" s="59" t="s">
        <v>3</v>
      </c>
      <c r="E111" s="53" t="s">
        <v>9</v>
      </c>
      <c r="F111" s="54" t="s">
        <v>65</v>
      </c>
      <c r="G111" s="54" t="s">
        <v>66</v>
      </c>
      <c r="H111" s="53" t="s">
        <v>12</v>
      </c>
      <c r="I111" s="34" t="s">
        <v>424</v>
      </c>
      <c r="J111" s="53">
        <v>20020</v>
      </c>
      <c r="K111" s="53">
        <v>8</v>
      </c>
      <c r="L111" s="55"/>
      <c r="M111" s="53" t="s">
        <v>6</v>
      </c>
      <c r="N111" s="53">
        <v>1</v>
      </c>
      <c r="O111" s="53" t="s">
        <v>17</v>
      </c>
      <c r="P111" s="53">
        <v>2</v>
      </c>
      <c r="Q111" s="34">
        <f t="shared" si="2"/>
        <v>104</v>
      </c>
      <c r="R111" s="42"/>
      <c r="S111" s="43">
        <f t="shared" si="3"/>
        <v>0</v>
      </c>
    </row>
    <row r="112" spans="2:19" s="4" customFormat="1" ht="15.75" x14ac:dyDescent="0.25">
      <c r="B112" s="32" t="s">
        <v>824</v>
      </c>
      <c r="C112" s="53"/>
      <c r="D112" s="59" t="s">
        <v>3</v>
      </c>
      <c r="E112" s="53" t="s">
        <v>9</v>
      </c>
      <c r="F112" s="54" t="s">
        <v>200</v>
      </c>
      <c r="G112" s="54" t="s">
        <v>201</v>
      </c>
      <c r="H112" s="53" t="s">
        <v>21</v>
      </c>
      <c r="I112" s="34" t="s">
        <v>424</v>
      </c>
      <c r="J112" s="53">
        <v>20032</v>
      </c>
      <c r="K112" s="53">
        <v>8</v>
      </c>
      <c r="L112" s="55"/>
      <c r="M112" s="53" t="s">
        <v>6</v>
      </c>
      <c r="N112" s="53">
        <v>1</v>
      </c>
      <c r="O112" s="53" t="s">
        <v>7</v>
      </c>
      <c r="P112" s="53">
        <v>2</v>
      </c>
      <c r="Q112" s="34">
        <f t="shared" si="2"/>
        <v>104</v>
      </c>
      <c r="R112" s="42"/>
      <c r="S112" s="43">
        <f t="shared" si="3"/>
        <v>0</v>
      </c>
    </row>
    <row r="113" spans="2:19" s="4" customFormat="1" ht="15.75" x14ac:dyDescent="0.25">
      <c r="B113" s="32" t="s">
        <v>825</v>
      </c>
      <c r="C113" s="53"/>
      <c r="D113" s="59" t="s">
        <v>3</v>
      </c>
      <c r="E113" s="53" t="s">
        <v>14</v>
      </c>
      <c r="F113" s="54" t="s">
        <v>15</v>
      </c>
      <c r="G113" s="54" t="s">
        <v>16</v>
      </c>
      <c r="H113" s="53" t="s">
        <v>12</v>
      </c>
      <c r="I113" s="34" t="s">
        <v>424</v>
      </c>
      <c r="J113" s="53">
        <v>20020</v>
      </c>
      <c r="K113" s="53">
        <v>8</v>
      </c>
      <c r="L113" s="55"/>
      <c r="M113" s="53" t="s">
        <v>6</v>
      </c>
      <c r="N113" s="53">
        <v>1</v>
      </c>
      <c r="O113" s="53" t="s">
        <v>17</v>
      </c>
      <c r="P113" s="53">
        <v>2</v>
      </c>
      <c r="Q113" s="34">
        <f t="shared" si="2"/>
        <v>104</v>
      </c>
      <c r="R113" s="42"/>
      <c r="S113" s="43">
        <f t="shared" si="3"/>
        <v>0</v>
      </c>
    </row>
    <row r="114" spans="2:19" s="4" customFormat="1" ht="15.75" x14ac:dyDescent="0.25">
      <c r="B114" s="32" t="s">
        <v>826</v>
      </c>
      <c r="C114" s="53"/>
      <c r="D114" s="59" t="s">
        <v>3</v>
      </c>
      <c r="E114" s="53" t="s">
        <v>169</v>
      </c>
      <c r="F114" s="54" t="s">
        <v>208</v>
      </c>
      <c r="G114" s="54" t="s">
        <v>209</v>
      </c>
      <c r="H114" s="53" t="s">
        <v>21</v>
      </c>
      <c r="I114" s="34" t="s">
        <v>424</v>
      </c>
      <c r="J114" s="53">
        <v>20032</v>
      </c>
      <c r="K114" s="53">
        <v>8</v>
      </c>
      <c r="L114" s="55"/>
      <c r="M114" s="53" t="s">
        <v>6</v>
      </c>
      <c r="N114" s="53">
        <v>1</v>
      </c>
      <c r="O114" s="53" t="s">
        <v>7</v>
      </c>
      <c r="P114" s="53">
        <v>2</v>
      </c>
      <c r="Q114" s="34">
        <f t="shared" si="2"/>
        <v>104</v>
      </c>
      <c r="R114" s="42"/>
      <c r="S114" s="43">
        <f t="shared" si="3"/>
        <v>0</v>
      </c>
    </row>
    <row r="115" spans="2:19" s="4" customFormat="1" ht="15.75" x14ac:dyDescent="0.25">
      <c r="B115" s="32" t="s">
        <v>827</v>
      </c>
      <c r="C115" s="53"/>
      <c r="D115" s="59" t="s">
        <v>3</v>
      </c>
      <c r="E115" s="53" t="s">
        <v>4</v>
      </c>
      <c r="F115" s="54" t="s">
        <v>69</v>
      </c>
      <c r="G115" s="54" t="s">
        <v>70</v>
      </c>
      <c r="H115" s="53" t="s">
        <v>12</v>
      </c>
      <c r="I115" s="34" t="s">
        <v>424</v>
      </c>
      <c r="J115" s="53">
        <v>20020</v>
      </c>
      <c r="K115" s="53">
        <v>8</v>
      </c>
      <c r="L115" s="55"/>
      <c r="M115" s="53" t="s">
        <v>6</v>
      </c>
      <c r="N115" s="53">
        <v>1</v>
      </c>
      <c r="O115" s="53" t="s">
        <v>17</v>
      </c>
      <c r="P115" s="53">
        <v>2</v>
      </c>
      <c r="Q115" s="34">
        <f t="shared" si="2"/>
        <v>104</v>
      </c>
      <c r="R115" s="42"/>
      <c r="S115" s="43">
        <f t="shared" si="3"/>
        <v>0</v>
      </c>
    </row>
    <row r="116" spans="2:19" s="4" customFormat="1" ht="15.75" x14ac:dyDescent="0.25">
      <c r="B116" s="32" t="s">
        <v>828</v>
      </c>
      <c r="C116" s="53"/>
      <c r="D116" s="59" t="s">
        <v>3</v>
      </c>
      <c r="E116" s="53" t="s">
        <v>213</v>
      </c>
      <c r="F116" s="54" t="s">
        <v>224</v>
      </c>
      <c r="G116" s="54" t="s">
        <v>225</v>
      </c>
      <c r="H116" s="53" t="s">
        <v>12</v>
      </c>
      <c r="I116" s="34" t="s">
        <v>424</v>
      </c>
      <c r="J116" s="53">
        <v>20032</v>
      </c>
      <c r="K116" s="53">
        <v>8</v>
      </c>
      <c r="L116" s="55"/>
      <c r="M116" s="53" t="s">
        <v>6</v>
      </c>
      <c r="N116" s="53">
        <v>1</v>
      </c>
      <c r="O116" s="53" t="s">
        <v>17</v>
      </c>
      <c r="P116" s="53">
        <v>2</v>
      </c>
      <c r="Q116" s="34">
        <f t="shared" si="2"/>
        <v>104</v>
      </c>
      <c r="R116" s="42"/>
      <c r="S116" s="43">
        <f t="shared" si="3"/>
        <v>0</v>
      </c>
    </row>
    <row r="117" spans="2:19" s="4" customFormat="1" ht="15.75" x14ac:dyDescent="0.25">
      <c r="B117" s="32" t="s">
        <v>829</v>
      </c>
      <c r="C117" s="53"/>
      <c r="D117" s="59" t="s">
        <v>3</v>
      </c>
      <c r="E117" s="53" t="s">
        <v>4</v>
      </c>
      <c r="F117" s="54" t="s">
        <v>78</v>
      </c>
      <c r="G117" s="54" t="s">
        <v>79</v>
      </c>
      <c r="H117" s="53" t="s">
        <v>12</v>
      </c>
      <c r="I117" s="34" t="s">
        <v>424</v>
      </c>
      <c r="J117" s="53">
        <v>20032</v>
      </c>
      <c r="K117" s="53">
        <v>8</v>
      </c>
      <c r="L117" s="55"/>
      <c r="M117" s="53" t="s">
        <v>6</v>
      </c>
      <c r="N117" s="53">
        <v>1</v>
      </c>
      <c r="O117" s="53" t="s">
        <v>17</v>
      </c>
      <c r="P117" s="53">
        <v>2</v>
      </c>
      <c r="Q117" s="34">
        <f t="shared" si="2"/>
        <v>104</v>
      </c>
      <c r="R117" s="42"/>
      <c r="S117" s="43">
        <f t="shared" si="3"/>
        <v>0</v>
      </c>
    </row>
    <row r="118" spans="2:19" s="4" customFormat="1" ht="15.75" x14ac:dyDescent="0.25">
      <c r="B118" s="32" t="s">
        <v>830</v>
      </c>
      <c r="C118" s="53"/>
      <c r="D118" s="59" t="s">
        <v>3</v>
      </c>
      <c r="E118" s="53" t="s">
        <v>76</v>
      </c>
      <c r="F118" s="54" t="s">
        <v>244</v>
      </c>
      <c r="G118" s="54" t="s">
        <v>245</v>
      </c>
      <c r="H118" s="53" t="s">
        <v>21</v>
      </c>
      <c r="I118" s="34" t="s">
        <v>424</v>
      </c>
      <c r="J118" s="53">
        <v>20032</v>
      </c>
      <c r="K118" s="53">
        <v>8</v>
      </c>
      <c r="L118" s="55"/>
      <c r="M118" s="53" t="s">
        <v>6</v>
      </c>
      <c r="N118" s="53">
        <v>1</v>
      </c>
      <c r="O118" s="53" t="s">
        <v>17</v>
      </c>
      <c r="P118" s="53">
        <v>2</v>
      </c>
      <c r="Q118" s="34">
        <f t="shared" si="2"/>
        <v>104</v>
      </c>
      <c r="R118" s="42"/>
      <c r="S118" s="43">
        <f t="shared" si="3"/>
        <v>0</v>
      </c>
    </row>
    <row r="119" spans="2:19" s="4" customFormat="1" ht="15.75" x14ac:dyDescent="0.25">
      <c r="B119" s="32" t="s">
        <v>831</v>
      </c>
      <c r="C119" s="53"/>
      <c r="D119" s="59" t="s">
        <v>3</v>
      </c>
      <c r="E119" s="53" t="s">
        <v>4</v>
      </c>
      <c r="F119" s="54" t="s">
        <v>19</v>
      </c>
      <c r="G119" s="54" t="s">
        <v>20</v>
      </c>
      <c r="H119" s="53" t="s">
        <v>21</v>
      </c>
      <c r="I119" s="34" t="s">
        <v>424</v>
      </c>
      <c r="J119" s="53">
        <v>20032</v>
      </c>
      <c r="K119" s="53">
        <v>8</v>
      </c>
      <c r="L119" s="55"/>
      <c r="M119" s="53" t="s">
        <v>6</v>
      </c>
      <c r="N119" s="53">
        <v>1</v>
      </c>
      <c r="O119" s="53" t="s">
        <v>17</v>
      </c>
      <c r="P119" s="53">
        <v>2</v>
      </c>
      <c r="Q119" s="34">
        <f t="shared" si="2"/>
        <v>104</v>
      </c>
      <c r="R119" s="42"/>
      <c r="S119" s="43">
        <f t="shared" si="3"/>
        <v>0</v>
      </c>
    </row>
    <row r="120" spans="2:19" s="4" customFormat="1" ht="15.75" x14ac:dyDescent="0.25">
      <c r="B120" s="32" t="s">
        <v>832</v>
      </c>
      <c r="C120" s="53"/>
      <c r="D120" s="59" t="s">
        <v>3</v>
      </c>
      <c r="E120" s="53" t="s">
        <v>4</v>
      </c>
      <c r="F120" s="54" t="s">
        <v>252</v>
      </c>
      <c r="G120" s="54" t="s">
        <v>253</v>
      </c>
      <c r="H120" s="53" t="s">
        <v>12</v>
      </c>
      <c r="I120" s="34" t="s">
        <v>424</v>
      </c>
      <c r="J120" s="53">
        <v>20020</v>
      </c>
      <c r="K120" s="53">
        <v>8</v>
      </c>
      <c r="L120" s="55"/>
      <c r="M120" s="53" t="s">
        <v>6</v>
      </c>
      <c r="N120" s="53">
        <v>1</v>
      </c>
      <c r="O120" s="53" t="s">
        <v>17</v>
      </c>
      <c r="P120" s="53">
        <v>2</v>
      </c>
      <c r="Q120" s="34">
        <f t="shared" si="2"/>
        <v>104</v>
      </c>
      <c r="R120" s="42"/>
      <c r="S120" s="43">
        <f t="shared" si="3"/>
        <v>0</v>
      </c>
    </row>
    <row r="121" spans="2:19" s="4" customFormat="1" ht="15.75" x14ac:dyDescent="0.25">
      <c r="B121" s="32" t="s">
        <v>833</v>
      </c>
      <c r="C121" s="53"/>
      <c r="D121" s="59" t="s">
        <v>3</v>
      </c>
      <c r="E121" s="53" t="s">
        <v>112</v>
      </c>
      <c r="F121" s="54" t="s">
        <v>260</v>
      </c>
      <c r="G121" s="54" t="s">
        <v>261</v>
      </c>
      <c r="H121" s="53" t="s">
        <v>12</v>
      </c>
      <c r="I121" s="34" t="s">
        <v>424</v>
      </c>
      <c r="J121" s="53">
        <v>20020</v>
      </c>
      <c r="K121" s="53">
        <v>8</v>
      </c>
      <c r="L121" s="55"/>
      <c r="M121" s="53" t="s">
        <v>6</v>
      </c>
      <c r="N121" s="53">
        <v>1</v>
      </c>
      <c r="O121" s="53" t="s">
        <v>17</v>
      </c>
      <c r="P121" s="53">
        <v>2</v>
      </c>
      <c r="Q121" s="34">
        <f t="shared" si="2"/>
        <v>104</v>
      </c>
      <c r="R121" s="42"/>
      <c r="S121" s="43">
        <f t="shared" si="3"/>
        <v>0</v>
      </c>
    </row>
    <row r="122" spans="2:19" s="4" customFormat="1" ht="15.75" x14ac:dyDescent="0.25">
      <c r="B122" s="32" t="s">
        <v>834</v>
      </c>
      <c r="C122" s="53"/>
      <c r="D122" s="59" t="s">
        <v>3</v>
      </c>
      <c r="E122" s="53" t="s">
        <v>213</v>
      </c>
      <c r="F122" s="54" t="s">
        <v>281</v>
      </c>
      <c r="G122" s="54" t="s">
        <v>282</v>
      </c>
      <c r="H122" s="53" t="s">
        <v>21</v>
      </c>
      <c r="I122" s="34" t="s">
        <v>424</v>
      </c>
      <c r="J122" s="53">
        <v>20032</v>
      </c>
      <c r="K122" s="53">
        <v>8</v>
      </c>
      <c r="L122" s="55"/>
      <c r="M122" s="53" t="s">
        <v>6</v>
      </c>
      <c r="N122" s="53">
        <v>1</v>
      </c>
      <c r="O122" s="53" t="s">
        <v>17</v>
      </c>
      <c r="P122" s="53">
        <v>2</v>
      </c>
      <c r="Q122" s="34">
        <f t="shared" si="2"/>
        <v>104</v>
      </c>
      <c r="R122" s="42"/>
      <c r="S122" s="43">
        <f t="shared" si="3"/>
        <v>0</v>
      </c>
    </row>
    <row r="123" spans="2:19" s="4" customFormat="1" ht="15.75" x14ac:dyDescent="0.25">
      <c r="B123" s="32" t="s">
        <v>835</v>
      </c>
      <c r="C123" s="53"/>
      <c r="D123" s="59" t="s">
        <v>3</v>
      </c>
      <c r="E123" s="53" t="s">
        <v>112</v>
      </c>
      <c r="F123" s="54" t="s">
        <v>300</v>
      </c>
      <c r="G123" s="54" t="s">
        <v>301</v>
      </c>
      <c r="H123" s="53" t="s">
        <v>12</v>
      </c>
      <c r="I123" s="34" t="s">
        <v>424</v>
      </c>
      <c r="J123" s="53">
        <v>20032</v>
      </c>
      <c r="K123" s="53">
        <v>8</v>
      </c>
      <c r="L123" s="55"/>
      <c r="M123" s="53" t="s">
        <v>6</v>
      </c>
      <c r="N123" s="53">
        <v>1</v>
      </c>
      <c r="O123" s="53" t="s">
        <v>7</v>
      </c>
      <c r="P123" s="53">
        <v>2</v>
      </c>
      <c r="Q123" s="34">
        <f t="shared" si="2"/>
        <v>104</v>
      </c>
      <c r="R123" s="42"/>
      <c r="S123" s="43">
        <f t="shared" si="3"/>
        <v>0</v>
      </c>
    </row>
    <row r="124" spans="2:19" s="4" customFormat="1" ht="15.75" x14ac:dyDescent="0.25">
      <c r="B124" s="32" t="s">
        <v>836</v>
      </c>
      <c r="C124" s="53"/>
      <c r="D124" s="59" t="s">
        <v>3</v>
      </c>
      <c r="E124" s="53" t="s">
        <v>3</v>
      </c>
      <c r="F124" s="54" t="s">
        <v>303</v>
      </c>
      <c r="G124" s="54" t="s">
        <v>304</v>
      </c>
      <c r="H124" s="53" t="s">
        <v>12</v>
      </c>
      <c r="I124" s="34" t="s">
        <v>424</v>
      </c>
      <c r="J124" s="53">
        <v>20020</v>
      </c>
      <c r="K124" s="53">
        <v>8</v>
      </c>
      <c r="L124" s="55"/>
      <c r="M124" s="53" t="s">
        <v>6</v>
      </c>
      <c r="N124" s="53">
        <v>1</v>
      </c>
      <c r="O124" s="53" t="s">
        <v>7</v>
      </c>
      <c r="P124" s="53">
        <v>2</v>
      </c>
      <c r="Q124" s="34">
        <f t="shared" si="2"/>
        <v>104</v>
      </c>
      <c r="R124" s="42"/>
      <c r="S124" s="43">
        <f t="shared" si="3"/>
        <v>0</v>
      </c>
    </row>
    <row r="125" spans="2:19" s="4" customFormat="1" ht="30" x14ac:dyDescent="0.25">
      <c r="B125" s="32" t="s">
        <v>837</v>
      </c>
      <c r="C125" s="53"/>
      <c r="D125" s="59" t="s">
        <v>3</v>
      </c>
      <c r="E125" s="53" t="s">
        <v>112</v>
      </c>
      <c r="F125" s="54" t="s">
        <v>313</v>
      </c>
      <c r="G125" s="54" t="s">
        <v>314</v>
      </c>
      <c r="H125" s="53" t="s">
        <v>12</v>
      </c>
      <c r="I125" s="34" t="s">
        <v>424</v>
      </c>
      <c r="J125" s="53">
        <v>20020</v>
      </c>
      <c r="K125" s="53">
        <v>8</v>
      </c>
      <c r="L125" s="55"/>
      <c r="M125" s="53" t="s">
        <v>6</v>
      </c>
      <c r="N125" s="53">
        <v>1</v>
      </c>
      <c r="O125" s="53" t="s">
        <v>7</v>
      </c>
      <c r="P125" s="53">
        <v>2</v>
      </c>
      <c r="Q125" s="34">
        <f t="shared" si="2"/>
        <v>104</v>
      </c>
      <c r="R125" s="42"/>
      <c r="S125" s="43">
        <f t="shared" si="3"/>
        <v>0</v>
      </c>
    </row>
    <row r="126" spans="2:19" s="4" customFormat="1" ht="15.75" x14ac:dyDescent="0.25">
      <c r="B126" s="32" t="s">
        <v>838</v>
      </c>
      <c r="C126" s="53"/>
      <c r="D126" s="59" t="s">
        <v>3</v>
      </c>
      <c r="E126" s="53" t="s">
        <v>112</v>
      </c>
      <c r="F126" s="54" t="s">
        <v>315</v>
      </c>
      <c r="G126" s="54" t="s">
        <v>316</v>
      </c>
      <c r="H126" s="53" t="s">
        <v>21</v>
      </c>
      <c r="I126" s="34" t="s">
        <v>424</v>
      </c>
      <c r="J126" s="53">
        <v>20032</v>
      </c>
      <c r="K126" s="53">
        <v>8</v>
      </c>
      <c r="L126" s="55"/>
      <c r="M126" s="53" t="s">
        <v>6</v>
      </c>
      <c r="N126" s="53">
        <v>1</v>
      </c>
      <c r="O126" s="53" t="s">
        <v>7</v>
      </c>
      <c r="P126" s="53">
        <v>2</v>
      </c>
      <c r="Q126" s="34">
        <f t="shared" si="2"/>
        <v>104</v>
      </c>
      <c r="R126" s="42"/>
      <c r="S126" s="43">
        <f t="shared" si="3"/>
        <v>0</v>
      </c>
    </row>
    <row r="127" spans="2:19" s="4" customFormat="1" ht="30" x14ac:dyDescent="0.25">
      <c r="B127" s="32" t="s">
        <v>839</v>
      </c>
      <c r="C127" s="53"/>
      <c r="D127" s="59" t="s">
        <v>3</v>
      </c>
      <c r="E127" s="53" t="s">
        <v>112</v>
      </c>
      <c r="F127" s="54" t="s">
        <v>324</v>
      </c>
      <c r="G127" s="54" t="s">
        <v>325</v>
      </c>
      <c r="H127" s="53" t="s">
        <v>12</v>
      </c>
      <c r="I127" s="34" t="s">
        <v>424</v>
      </c>
      <c r="J127" s="53">
        <v>20032</v>
      </c>
      <c r="K127" s="53">
        <v>8</v>
      </c>
      <c r="L127" s="55"/>
      <c r="M127" s="53" t="s">
        <v>6</v>
      </c>
      <c r="N127" s="53">
        <v>1</v>
      </c>
      <c r="O127" s="53" t="s">
        <v>17</v>
      </c>
      <c r="P127" s="53">
        <v>2</v>
      </c>
      <c r="Q127" s="34">
        <f t="shared" si="2"/>
        <v>104</v>
      </c>
      <c r="R127" s="42"/>
      <c r="S127" s="43">
        <f t="shared" si="3"/>
        <v>0</v>
      </c>
    </row>
    <row r="128" spans="2:19" s="4" customFormat="1" ht="15.75" x14ac:dyDescent="0.25">
      <c r="B128" s="32" t="s">
        <v>840</v>
      </c>
      <c r="C128" s="53"/>
      <c r="D128" s="59" t="s">
        <v>3</v>
      </c>
      <c r="E128" s="53" t="s">
        <v>3</v>
      </c>
      <c r="F128" s="54" t="s">
        <v>326</v>
      </c>
      <c r="G128" s="54" t="s">
        <v>327</v>
      </c>
      <c r="H128" s="53" t="s">
        <v>12</v>
      </c>
      <c r="I128" s="34" t="s">
        <v>424</v>
      </c>
      <c r="J128" s="53">
        <v>20032</v>
      </c>
      <c r="K128" s="53">
        <v>8</v>
      </c>
      <c r="L128" s="55"/>
      <c r="M128" s="53" t="s">
        <v>6</v>
      </c>
      <c r="N128" s="53">
        <v>1</v>
      </c>
      <c r="O128" s="53" t="s">
        <v>7</v>
      </c>
      <c r="P128" s="53">
        <v>2</v>
      </c>
      <c r="Q128" s="34">
        <f t="shared" si="2"/>
        <v>104</v>
      </c>
      <c r="R128" s="42"/>
      <c r="S128" s="43">
        <f t="shared" si="3"/>
        <v>0</v>
      </c>
    </row>
    <row r="129" spans="2:19" s="4" customFormat="1" ht="15.75" x14ac:dyDescent="0.25">
      <c r="B129" s="32" t="s">
        <v>841</v>
      </c>
      <c r="C129" s="53"/>
      <c r="D129" s="59" t="s">
        <v>3</v>
      </c>
      <c r="E129" s="53" t="s">
        <v>112</v>
      </c>
      <c r="F129" s="54" t="s">
        <v>340</v>
      </c>
      <c r="G129" s="54" t="s">
        <v>341</v>
      </c>
      <c r="H129" s="53" t="s">
        <v>12</v>
      </c>
      <c r="I129" s="34" t="s">
        <v>424</v>
      </c>
      <c r="J129" s="53">
        <v>20020</v>
      </c>
      <c r="K129" s="53">
        <v>8</v>
      </c>
      <c r="L129" s="55"/>
      <c r="M129" s="53" t="s">
        <v>6</v>
      </c>
      <c r="N129" s="53">
        <v>1</v>
      </c>
      <c r="O129" s="53" t="s">
        <v>7</v>
      </c>
      <c r="P129" s="53">
        <v>2</v>
      </c>
      <c r="Q129" s="34">
        <f t="shared" si="2"/>
        <v>104</v>
      </c>
      <c r="R129" s="42"/>
      <c r="S129" s="43">
        <f t="shared" si="3"/>
        <v>0</v>
      </c>
    </row>
    <row r="130" spans="2:19" s="4" customFormat="1" ht="15.75" x14ac:dyDescent="0.25">
      <c r="B130" s="32" t="s">
        <v>842</v>
      </c>
      <c r="C130" s="53"/>
      <c r="D130" s="59" t="s">
        <v>3</v>
      </c>
      <c r="E130" s="53" t="s">
        <v>112</v>
      </c>
      <c r="F130" s="54" t="s">
        <v>352</v>
      </c>
      <c r="G130" s="54" t="s">
        <v>353</v>
      </c>
      <c r="H130" s="53" t="s">
        <v>21</v>
      </c>
      <c r="I130" s="34" t="s">
        <v>424</v>
      </c>
      <c r="J130" s="53">
        <v>20032</v>
      </c>
      <c r="K130" s="53">
        <v>8</v>
      </c>
      <c r="L130" s="55"/>
      <c r="M130" s="53" t="s">
        <v>6</v>
      </c>
      <c r="N130" s="53">
        <v>1</v>
      </c>
      <c r="O130" s="53" t="s">
        <v>17</v>
      </c>
      <c r="P130" s="53">
        <v>2</v>
      </c>
      <c r="Q130" s="34">
        <f t="shared" si="2"/>
        <v>104</v>
      </c>
      <c r="R130" s="42"/>
      <c r="S130" s="43">
        <f t="shared" si="3"/>
        <v>0</v>
      </c>
    </row>
    <row r="131" spans="2:19" s="4" customFormat="1" ht="15.75" x14ac:dyDescent="0.25">
      <c r="B131" s="32" t="s">
        <v>843</v>
      </c>
      <c r="C131" s="53"/>
      <c r="D131" s="59" t="s">
        <v>3</v>
      </c>
      <c r="E131" s="53" t="s">
        <v>112</v>
      </c>
      <c r="F131" s="54" t="s">
        <v>364</v>
      </c>
      <c r="G131" s="54" t="s">
        <v>365</v>
      </c>
      <c r="H131" s="53" t="s">
        <v>12</v>
      </c>
      <c r="I131" s="34" t="s">
        <v>424</v>
      </c>
      <c r="J131" s="53">
        <v>20020</v>
      </c>
      <c r="K131" s="53">
        <v>8</v>
      </c>
      <c r="L131" s="55"/>
      <c r="M131" s="53" t="s">
        <v>6</v>
      </c>
      <c r="N131" s="53">
        <v>1</v>
      </c>
      <c r="O131" s="53" t="s">
        <v>17</v>
      </c>
      <c r="P131" s="53">
        <v>2</v>
      </c>
      <c r="Q131" s="34">
        <f t="shared" si="2"/>
        <v>104</v>
      </c>
      <c r="R131" s="42"/>
      <c r="S131" s="43">
        <f t="shared" si="3"/>
        <v>0</v>
      </c>
    </row>
    <row r="132" spans="2:19" s="4" customFormat="1" ht="15.75" x14ac:dyDescent="0.25">
      <c r="B132" s="32" t="s">
        <v>844</v>
      </c>
      <c r="C132" s="53"/>
      <c r="D132" s="59" t="s">
        <v>3</v>
      </c>
      <c r="E132" s="53" t="s">
        <v>112</v>
      </c>
      <c r="F132" s="54" t="s">
        <v>370</v>
      </c>
      <c r="G132" s="54" t="s">
        <v>371</v>
      </c>
      <c r="H132" s="53" t="s">
        <v>12</v>
      </c>
      <c r="I132" s="34" t="s">
        <v>424</v>
      </c>
      <c r="J132" s="53">
        <v>20032</v>
      </c>
      <c r="K132" s="53">
        <v>8</v>
      </c>
      <c r="L132" s="55"/>
      <c r="M132" s="53" t="s">
        <v>6</v>
      </c>
      <c r="N132" s="53">
        <v>1</v>
      </c>
      <c r="O132" s="53" t="s">
        <v>17</v>
      </c>
      <c r="P132" s="53">
        <v>2</v>
      </c>
      <c r="Q132" s="34">
        <f t="shared" si="2"/>
        <v>104</v>
      </c>
      <c r="R132" s="42"/>
      <c r="S132" s="43">
        <f t="shared" si="3"/>
        <v>0</v>
      </c>
    </row>
    <row r="133" spans="2:19" s="4" customFormat="1" ht="15.75" x14ac:dyDescent="0.25">
      <c r="B133" s="32" t="s">
        <v>845</v>
      </c>
      <c r="C133" s="53"/>
      <c r="D133" s="59" t="s">
        <v>3</v>
      </c>
      <c r="E133" s="53" t="s">
        <v>4</v>
      </c>
      <c r="F133" s="54" t="s">
        <v>376</v>
      </c>
      <c r="G133" s="54" t="s">
        <v>377</v>
      </c>
      <c r="H133" s="53" t="s">
        <v>12</v>
      </c>
      <c r="I133" s="34" t="s">
        <v>424</v>
      </c>
      <c r="J133" s="53">
        <v>20032</v>
      </c>
      <c r="K133" s="53">
        <v>8</v>
      </c>
      <c r="L133" s="55"/>
      <c r="M133" s="53" t="s">
        <v>6</v>
      </c>
      <c r="N133" s="53">
        <v>1</v>
      </c>
      <c r="O133" s="53" t="s">
        <v>17</v>
      </c>
      <c r="P133" s="53">
        <v>2</v>
      </c>
      <c r="Q133" s="34">
        <f t="shared" si="2"/>
        <v>104</v>
      </c>
      <c r="R133" s="42"/>
      <c r="S133" s="43">
        <f t="shared" si="3"/>
        <v>0</v>
      </c>
    </row>
    <row r="134" spans="2:19" s="4" customFormat="1" ht="15.75" x14ac:dyDescent="0.25">
      <c r="B134" s="32" t="s">
        <v>846</v>
      </c>
      <c r="C134" s="53"/>
      <c r="D134" s="59" t="s">
        <v>3</v>
      </c>
      <c r="E134" s="53" t="s">
        <v>112</v>
      </c>
      <c r="F134" s="54" t="s">
        <v>378</v>
      </c>
      <c r="G134" s="54" t="s">
        <v>379</v>
      </c>
      <c r="H134" s="53" t="s">
        <v>12</v>
      </c>
      <c r="I134" s="34" t="s">
        <v>424</v>
      </c>
      <c r="J134" s="53">
        <v>20020</v>
      </c>
      <c r="K134" s="53">
        <v>8</v>
      </c>
      <c r="L134" s="55"/>
      <c r="M134" s="53" t="s">
        <v>6</v>
      </c>
      <c r="N134" s="53">
        <v>1</v>
      </c>
      <c r="O134" s="53" t="s">
        <v>17</v>
      </c>
      <c r="P134" s="53">
        <v>2</v>
      </c>
      <c r="Q134" s="34">
        <f t="shared" si="2"/>
        <v>104</v>
      </c>
      <c r="R134" s="42"/>
      <c r="S134" s="43">
        <f t="shared" si="3"/>
        <v>0</v>
      </c>
    </row>
    <row r="135" spans="2:19" s="4" customFormat="1" ht="15.75" x14ac:dyDescent="0.25">
      <c r="B135" s="32" t="s">
        <v>847</v>
      </c>
      <c r="C135" s="53"/>
      <c r="D135" s="59" t="s">
        <v>3</v>
      </c>
      <c r="E135" s="53" t="s">
        <v>14</v>
      </c>
      <c r="F135" s="54" t="s">
        <v>400</v>
      </c>
      <c r="G135" s="54" t="s">
        <v>401</v>
      </c>
      <c r="H135" s="53" t="s">
        <v>12</v>
      </c>
      <c r="I135" s="34" t="s">
        <v>424</v>
      </c>
      <c r="J135" s="53">
        <v>20020</v>
      </c>
      <c r="K135" s="53">
        <v>8</v>
      </c>
      <c r="L135" s="55"/>
      <c r="M135" s="53" t="s">
        <v>6</v>
      </c>
      <c r="N135" s="53">
        <v>1</v>
      </c>
      <c r="O135" s="53" t="s">
        <v>17</v>
      </c>
      <c r="P135" s="53">
        <v>2</v>
      </c>
      <c r="Q135" s="34">
        <f t="shared" si="2"/>
        <v>104</v>
      </c>
      <c r="R135" s="42"/>
      <c r="S135" s="43">
        <f t="shared" si="3"/>
        <v>0</v>
      </c>
    </row>
    <row r="136" spans="2:19" s="4" customFormat="1" ht="15.75" x14ac:dyDescent="0.25">
      <c r="B136" s="32" t="s">
        <v>848</v>
      </c>
      <c r="C136" s="53"/>
      <c r="D136" s="59" t="s">
        <v>3</v>
      </c>
      <c r="E136" s="53" t="s">
        <v>112</v>
      </c>
      <c r="F136" s="54" t="s">
        <v>289</v>
      </c>
      <c r="G136" s="54" t="s">
        <v>290</v>
      </c>
      <c r="H136" s="53" t="s">
        <v>12</v>
      </c>
      <c r="I136" s="34" t="s">
        <v>424</v>
      </c>
      <c r="J136" s="53">
        <v>20020</v>
      </c>
      <c r="K136" s="53">
        <v>8</v>
      </c>
      <c r="L136" s="55"/>
      <c r="M136" s="53" t="s">
        <v>89</v>
      </c>
      <c r="N136" s="53">
        <v>1</v>
      </c>
      <c r="O136" s="53" t="s">
        <v>17</v>
      </c>
      <c r="P136" s="53">
        <v>2</v>
      </c>
      <c r="Q136" s="34">
        <f t="shared" si="2"/>
        <v>104</v>
      </c>
      <c r="R136" s="42"/>
      <c r="S136" s="43">
        <f t="shared" si="3"/>
        <v>0</v>
      </c>
    </row>
    <row r="137" spans="2:19" s="4" customFormat="1" ht="15.75" x14ac:dyDescent="0.25">
      <c r="B137" s="32" t="s">
        <v>849</v>
      </c>
      <c r="C137" s="53"/>
      <c r="D137" s="59" t="s">
        <v>3</v>
      </c>
      <c r="E137" s="53" t="s">
        <v>112</v>
      </c>
      <c r="F137" s="54" t="s">
        <v>386</v>
      </c>
      <c r="G137" s="54" t="s">
        <v>387</v>
      </c>
      <c r="H137" s="53" t="s">
        <v>12</v>
      </c>
      <c r="I137" s="34" t="s">
        <v>424</v>
      </c>
      <c r="J137" s="53">
        <v>20032</v>
      </c>
      <c r="K137" s="53">
        <v>8</v>
      </c>
      <c r="L137" s="55"/>
      <c r="M137" s="53" t="s">
        <v>6</v>
      </c>
      <c r="N137" s="53">
        <v>1</v>
      </c>
      <c r="O137" s="53" t="s">
        <v>17</v>
      </c>
      <c r="P137" s="53">
        <v>2</v>
      </c>
      <c r="Q137" s="34">
        <f t="shared" si="2"/>
        <v>104</v>
      </c>
      <c r="R137" s="42"/>
      <c r="S137" s="43">
        <f t="shared" si="3"/>
        <v>0</v>
      </c>
    </row>
    <row r="138" spans="2:19" s="4" customFormat="1" ht="15.75" x14ac:dyDescent="0.25">
      <c r="B138" s="32" t="s">
        <v>850</v>
      </c>
      <c r="C138" s="53"/>
      <c r="D138" s="59" t="s">
        <v>3</v>
      </c>
      <c r="E138" s="53" t="s">
        <v>112</v>
      </c>
      <c r="F138" s="54" t="s">
        <v>274</v>
      </c>
      <c r="G138" s="54" t="s">
        <v>275</v>
      </c>
      <c r="H138" s="53" t="s">
        <v>12</v>
      </c>
      <c r="I138" s="34" t="s">
        <v>424</v>
      </c>
      <c r="J138" s="53">
        <v>20032</v>
      </c>
      <c r="K138" s="53">
        <v>8</v>
      </c>
      <c r="L138" s="55"/>
      <c r="M138" s="53" t="s">
        <v>6</v>
      </c>
      <c r="N138" s="53">
        <v>1</v>
      </c>
      <c r="O138" s="53" t="s">
        <v>7</v>
      </c>
      <c r="P138" s="53">
        <v>2</v>
      </c>
      <c r="Q138" s="34">
        <f t="shared" ref="Q138:Q145" si="4">SUM(N138*P138)*52</f>
        <v>104</v>
      </c>
      <c r="R138" s="42"/>
      <c r="S138" s="43">
        <f t="shared" ref="S138:S145" si="5">SUM(R138*Q138)</f>
        <v>0</v>
      </c>
    </row>
    <row r="139" spans="2:19" s="4" customFormat="1" ht="15.75" x14ac:dyDescent="0.25">
      <c r="B139" s="32" t="s">
        <v>851</v>
      </c>
      <c r="C139" s="53"/>
      <c r="D139" s="59" t="s">
        <v>3</v>
      </c>
      <c r="E139" s="53" t="s">
        <v>112</v>
      </c>
      <c r="F139" s="54" t="s">
        <v>276</v>
      </c>
      <c r="G139" s="54" t="s">
        <v>277</v>
      </c>
      <c r="H139" s="53" t="s">
        <v>12</v>
      </c>
      <c r="I139" s="34" t="s">
        <v>424</v>
      </c>
      <c r="J139" s="53">
        <v>20032</v>
      </c>
      <c r="K139" s="53">
        <v>8</v>
      </c>
      <c r="L139" s="55"/>
      <c r="M139" s="53" t="s">
        <v>6</v>
      </c>
      <c r="N139" s="53">
        <v>1</v>
      </c>
      <c r="O139" s="53" t="s">
        <v>7</v>
      </c>
      <c r="P139" s="53">
        <v>2</v>
      </c>
      <c r="Q139" s="34">
        <f t="shared" si="4"/>
        <v>104</v>
      </c>
      <c r="R139" s="42"/>
      <c r="S139" s="43">
        <f t="shared" si="5"/>
        <v>0</v>
      </c>
    </row>
    <row r="140" spans="2:19" s="4" customFormat="1" ht="15.75" x14ac:dyDescent="0.25">
      <c r="B140" s="32" t="s">
        <v>852</v>
      </c>
      <c r="C140" s="53"/>
      <c r="D140" s="59" t="s">
        <v>3</v>
      </c>
      <c r="E140" s="53" t="s">
        <v>112</v>
      </c>
      <c r="F140" s="54" t="s">
        <v>289</v>
      </c>
      <c r="G140" s="54" t="s">
        <v>290</v>
      </c>
      <c r="H140" s="53" t="s">
        <v>12</v>
      </c>
      <c r="I140" s="34" t="s">
        <v>424</v>
      </c>
      <c r="J140" s="53">
        <v>20020</v>
      </c>
      <c r="K140" s="53">
        <v>8</v>
      </c>
      <c r="L140" s="55"/>
      <c r="M140" s="53" t="s">
        <v>89</v>
      </c>
      <c r="N140" s="53">
        <v>1</v>
      </c>
      <c r="O140" s="53" t="s">
        <v>17</v>
      </c>
      <c r="P140" s="53">
        <v>2</v>
      </c>
      <c r="Q140" s="34">
        <f t="shared" si="4"/>
        <v>104</v>
      </c>
      <c r="R140" s="42"/>
      <c r="S140" s="43">
        <f t="shared" si="5"/>
        <v>0</v>
      </c>
    </row>
    <row r="141" spans="2:19" s="4" customFormat="1" ht="15.75" x14ac:dyDescent="0.25">
      <c r="B141" s="32" t="s">
        <v>853</v>
      </c>
      <c r="C141" s="53"/>
      <c r="D141" s="59" t="s">
        <v>3</v>
      </c>
      <c r="E141" s="53" t="s">
        <v>112</v>
      </c>
      <c r="F141" s="54" t="s">
        <v>296</v>
      </c>
      <c r="G141" s="54" t="s">
        <v>297</v>
      </c>
      <c r="H141" s="53" t="s">
        <v>12</v>
      </c>
      <c r="I141" s="34" t="s">
        <v>424</v>
      </c>
      <c r="J141" s="53">
        <v>20020</v>
      </c>
      <c r="K141" s="53">
        <v>8</v>
      </c>
      <c r="L141" s="55"/>
      <c r="M141" s="53" t="s">
        <v>6</v>
      </c>
      <c r="N141" s="53">
        <v>1</v>
      </c>
      <c r="O141" s="53" t="s">
        <v>17</v>
      </c>
      <c r="P141" s="53">
        <v>2</v>
      </c>
      <c r="Q141" s="34">
        <f t="shared" si="4"/>
        <v>104</v>
      </c>
      <c r="R141" s="42"/>
      <c r="S141" s="43">
        <f t="shared" si="5"/>
        <v>0</v>
      </c>
    </row>
    <row r="142" spans="2:19" s="4" customFormat="1" ht="15.75" x14ac:dyDescent="0.25">
      <c r="B142" s="32" t="s">
        <v>854</v>
      </c>
      <c r="C142" s="53"/>
      <c r="D142" s="59" t="s">
        <v>3</v>
      </c>
      <c r="E142" s="53" t="s">
        <v>112</v>
      </c>
      <c r="F142" s="54" t="s">
        <v>305</v>
      </c>
      <c r="G142" s="54" t="s">
        <v>304</v>
      </c>
      <c r="H142" s="53" t="s">
        <v>12</v>
      </c>
      <c r="I142" s="34" t="s">
        <v>424</v>
      </c>
      <c r="J142" s="53">
        <v>20020</v>
      </c>
      <c r="K142" s="53">
        <v>8</v>
      </c>
      <c r="L142" s="55"/>
      <c r="M142" s="53" t="s">
        <v>89</v>
      </c>
      <c r="N142" s="53">
        <v>1</v>
      </c>
      <c r="O142" s="53" t="s">
        <v>7</v>
      </c>
      <c r="P142" s="53">
        <v>2</v>
      </c>
      <c r="Q142" s="34">
        <f t="shared" si="4"/>
        <v>104</v>
      </c>
      <c r="R142" s="42"/>
      <c r="S142" s="43">
        <f t="shared" si="5"/>
        <v>0</v>
      </c>
    </row>
    <row r="143" spans="2:19" s="4" customFormat="1" ht="30" x14ac:dyDescent="0.25">
      <c r="B143" s="32" t="s">
        <v>855</v>
      </c>
      <c r="C143" s="53"/>
      <c r="D143" s="59" t="s">
        <v>3</v>
      </c>
      <c r="E143" s="53" t="s">
        <v>173</v>
      </c>
      <c r="F143" s="54" t="s">
        <v>174</v>
      </c>
      <c r="G143" s="54" t="s">
        <v>175</v>
      </c>
      <c r="H143" s="64" t="s">
        <v>163</v>
      </c>
      <c r="I143" s="34" t="s">
        <v>422</v>
      </c>
      <c r="J143" s="53">
        <v>20724</v>
      </c>
      <c r="K143" s="58" t="s">
        <v>163</v>
      </c>
      <c r="L143" s="55"/>
      <c r="M143" s="53" t="s">
        <v>6</v>
      </c>
      <c r="N143" s="53">
        <v>2</v>
      </c>
      <c r="O143" s="53" t="s">
        <v>17</v>
      </c>
      <c r="P143" s="53">
        <v>2</v>
      </c>
      <c r="Q143" s="34">
        <f t="shared" si="4"/>
        <v>208</v>
      </c>
      <c r="R143" s="42"/>
      <c r="S143" s="43">
        <f t="shared" si="5"/>
        <v>0</v>
      </c>
    </row>
    <row r="144" spans="2:19" s="4" customFormat="1" ht="30" x14ac:dyDescent="0.25">
      <c r="B144" s="32" t="s">
        <v>856</v>
      </c>
      <c r="C144" s="53"/>
      <c r="D144" s="59" t="s">
        <v>3</v>
      </c>
      <c r="E144" s="53" t="s">
        <v>229</v>
      </c>
      <c r="F144" s="54" t="s">
        <v>348</v>
      </c>
      <c r="G144" s="54" t="s">
        <v>349</v>
      </c>
      <c r="H144" s="64" t="s">
        <v>163</v>
      </c>
      <c r="I144" s="34" t="s">
        <v>422</v>
      </c>
      <c r="J144" s="53">
        <v>20724</v>
      </c>
      <c r="K144" s="58" t="s">
        <v>163</v>
      </c>
      <c r="L144" s="55"/>
      <c r="M144" s="53" t="s">
        <v>6</v>
      </c>
      <c r="N144" s="53">
        <v>2</v>
      </c>
      <c r="O144" s="53" t="s">
        <v>17</v>
      </c>
      <c r="P144" s="53">
        <v>2</v>
      </c>
      <c r="Q144" s="34">
        <f t="shared" si="4"/>
        <v>208</v>
      </c>
      <c r="R144" s="42"/>
      <c r="S144" s="43">
        <f t="shared" si="5"/>
        <v>0</v>
      </c>
    </row>
    <row r="145" spans="2:19" s="31" customFormat="1" ht="15.75" x14ac:dyDescent="0.25">
      <c r="B145" s="32" t="s">
        <v>866</v>
      </c>
      <c r="C145" s="33" t="s">
        <v>176</v>
      </c>
      <c r="D145" s="33" t="s">
        <v>3</v>
      </c>
      <c r="E145" s="34" t="s">
        <v>30</v>
      </c>
      <c r="F145" s="35" t="s">
        <v>862</v>
      </c>
      <c r="G145" s="60" t="s">
        <v>861</v>
      </c>
      <c r="H145" s="34" t="s">
        <v>5</v>
      </c>
      <c r="I145" s="34" t="s">
        <v>424</v>
      </c>
      <c r="J145" s="34">
        <v>20001</v>
      </c>
      <c r="K145" s="34">
        <v>6</v>
      </c>
      <c r="L145" s="44"/>
      <c r="M145" s="36" t="s">
        <v>89</v>
      </c>
      <c r="N145" s="36">
        <v>1</v>
      </c>
      <c r="O145" s="36" t="s">
        <v>17</v>
      </c>
      <c r="P145" s="36">
        <v>2</v>
      </c>
      <c r="Q145" s="34">
        <f t="shared" si="4"/>
        <v>104</v>
      </c>
      <c r="R145" s="42"/>
      <c r="S145" s="43">
        <f t="shared" si="5"/>
        <v>0</v>
      </c>
    </row>
    <row r="148" spans="2:19" s="63" customFormat="1" ht="19.5" thickBot="1" x14ac:dyDescent="0.35">
      <c r="B148" s="149" t="s">
        <v>857</v>
      </c>
      <c r="C148" s="149"/>
      <c r="D148" s="149"/>
      <c r="E148" s="149"/>
      <c r="F148" s="149"/>
      <c r="G148" s="149"/>
      <c r="H148" s="149"/>
      <c r="I148" s="149"/>
      <c r="J148" s="149"/>
      <c r="K148" s="149"/>
      <c r="L148" s="149"/>
      <c r="M148" s="149"/>
      <c r="N148" s="149"/>
      <c r="O148" s="149"/>
      <c r="P148" s="149"/>
      <c r="Q148" s="149"/>
      <c r="R148" s="62"/>
      <c r="S148" s="20">
        <f>SUM(S9:S147)</f>
        <v>0</v>
      </c>
    </row>
    <row r="149" spans="2:19" ht="15.75" thickTop="1" x14ac:dyDescent="0.25"/>
  </sheetData>
  <sheetProtection algorithmName="SHA-512" hashValue="DFGfqx9AJnq6RxkaKVQJijrsgzueMSDfv3cJWl3dGM82Gpx1ShOmwULurp0hr/PDIHZDkxCY4k+6i1Xwp34F5A==" saltValue="qXCMllh0NP1z5/LMvGT34g==" spinCount="100000" sheet="1" objects="1" scenarios="1" formatCells="0" formatColumns="0" formatRows="0" selectLockedCells="1" sort="0"/>
  <mergeCells count="8">
    <mergeCell ref="B148:Q148"/>
    <mergeCell ref="B2:S2"/>
    <mergeCell ref="B3:S3"/>
    <mergeCell ref="B4:S4"/>
    <mergeCell ref="B5:S5"/>
    <mergeCell ref="B6:S6"/>
    <mergeCell ref="B7:K7"/>
    <mergeCell ref="L7:S7"/>
  </mergeCells>
  <printOptions horizontalCentered="1"/>
  <pageMargins left="0.25" right="0.25" top="0.5" bottom="0.5" header="0.5" footer="0.5"/>
  <pageSetup paperSize="17" scale="77" orientation="landscape" horizontalDpi="1200" verticalDpi="1200" r:id="rId1"/>
  <rowBreaks count="1" manualBreakCount="1">
    <brk id="136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GridLines="0" view="pageBreakPreview" zoomScaleNormal="120" zoomScaleSheetLayoutView="100" workbookViewId="0">
      <selection activeCell="D10" sqref="D10"/>
    </sheetView>
  </sheetViews>
  <sheetFormatPr defaultColWidth="8.85546875" defaultRowHeight="15" x14ac:dyDescent="0.25"/>
  <cols>
    <col min="1" max="1" width="3.28515625" style="110" customWidth="1"/>
    <col min="2" max="2" width="5.5703125" style="117" bestFit="1" customWidth="1"/>
    <col min="3" max="3" width="50.7109375" style="118" customWidth="1"/>
    <col min="4" max="5" width="15.42578125" style="119" bestFit="1" customWidth="1"/>
    <col min="6" max="6" width="15.42578125" style="120" bestFit="1" customWidth="1"/>
    <col min="7" max="7" width="16.85546875" style="119" bestFit="1" customWidth="1"/>
    <col min="8" max="8" width="23.28515625" style="117" bestFit="1" customWidth="1"/>
    <col min="9" max="9" width="16.140625" style="110" bestFit="1" customWidth="1"/>
    <col min="10" max="10" width="6.7109375" style="110" bestFit="1" customWidth="1"/>
    <col min="11" max="11" width="7.28515625" style="110" customWidth="1"/>
    <col min="12" max="12" width="10.7109375" style="110" customWidth="1"/>
    <col min="13" max="13" width="12.140625" style="110" customWidth="1"/>
    <col min="14" max="14" width="13.42578125" style="110" customWidth="1"/>
    <col min="15" max="15" width="11.85546875" style="110" customWidth="1"/>
    <col min="16" max="16" width="13.140625" style="110" customWidth="1"/>
    <col min="17" max="17" width="12.85546875" style="110" customWidth="1"/>
    <col min="18" max="18" width="14" style="28" bestFit="1" customWidth="1"/>
    <col min="19" max="19" width="19.85546875" style="28" bestFit="1" customWidth="1"/>
    <col min="20" max="20" width="3.28515625" style="110" customWidth="1"/>
    <col min="21" max="16384" width="8.85546875" style="110"/>
  </cols>
  <sheetData>
    <row r="1" spans="1:19" s="65" customFormat="1" x14ac:dyDescent="0.25">
      <c r="B1" s="66"/>
      <c r="C1" s="67"/>
      <c r="D1" s="68"/>
      <c r="E1" s="68"/>
      <c r="F1" s="69"/>
      <c r="G1" s="68"/>
      <c r="H1" s="66"/>
      <c r="R1" s="23"/>
      <c r="S1" s="23"/>
    </row>
    <row r="2" spans="1:19" s="24" customFormat="1" ht="21" x14ac:dyDescent="0.3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</row>
    <row r="3" spans="1:19" s="24" customFormat="1" ht="21" x14ac:dyDescent="0.35">
      <c r="B3" s="154" t="s">
        <v>948</v>
      </c>
      <c r="C3" s="154"/>
      <c r="D3" s="154"/>
      <c r="E3" s="154"/>
      <c r="F3" s="154"/>
      <c r="G3" s="154"/>
      <c r="H3" s="154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24" customFormat="1" ht="21" x14ac:dyDescent="0.35">
      <c r="B4" s="154" t="s">
        <v>949</v>
      </c>
      <c r="C4" s="154"/>
      <c r="D4" s="154"/>
      <c r="E4" s="154"/>
      <c r="F4" s="154"/>
      <c r="G4" s="154"/>
      <c r="H4" s="154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</row>
    <row r="5" spans="1:19" s="24" customFormat="1" ht="28.5" x14ac:dyDescent="0.45">
      <c r="B5" s="166" t="s">
        <v>867</v>
      </c>
      <c r="C5" s="166"/>
      <c r="D5" s="166"/>
      <c r="E5" s="166"/>
      <c r="F5" s="166"/>
      <c r="G5" s="166"/>
      <c r="H5" s="16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s="24" customFormat="1" ht="28.5" x14ac:dyDescent="0.45">
      <c r="B6" s="72"/>
      <c r="C6" s="73"/>
      <c r="D6" s="143"/>
      <c r="E6" s="143"/>
      <c r="F6" s="143"/>
      <c r="G6" s="143"/>
      <c r="H6" s="143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s="24" customFormat="1" ht="29.25" thickBot="1" x14ac:dyDescent="0.5">
      <c r="B7" s="72"/>
      <c r="C7" s="73"/>
      <c r="D7" s="143"/>
      <c r="E7" s="143"/>
      <c r="F7" s="143"/>
      <c r="G7" s="143"/>
      <c r="H7" s="143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19" s="75" customFormat="1" ht="26.25" x14ac:dyDescent="0.4">
      <c r="A8" s="74"/>
      <c r="B8" s="160" t="s">
        <v>868</v>
      </c>
      <c r="C8" s="161"/>
      <c r="D8" s="162" t="s">
        <v>869</v>
      </c>
      <c r="E8" s="162"/>
      <c r="F8" s="162"/>
      <c r="G8" s="162"/>
      <c r="H8" s="163"/>
      <c r="R8" s="76"/>
      <c r="S8" s="76"/>
    </row>
    <row r="9" spans="1:19" s="77" customFormat="1" ht="31.5" x14ac:dyDescent="0.25">
      <c r="B9" s="78" t="s">
        <v>0</v>
      </c>
      <c r="C9" s="79" t="s">
        <v>870</v>
      </c>
      <c r="D9" s="80" t="s">
        <v>871</v>
      </c>
      <c r="E9" s="80" t="s">
        <v>872</v>
      </c>
      <c r="F9" s="80" t="s">
        <v>873</v>
      </c>
      <c r="G9" s="80" t="s">
        <v>874</v>
      </c>
      <c r="H9" s="81" t="s">
        <v>875</v>
      </c>
      <c r="R9" s="82"/>
      <c r="S9" s="82"/>
    </row>
    <row r="10" spans="1:19" s="29" customFormat="1" ht="35.1" customHeight="1" x14ac:dyDescent="0.25">
      <c r="B10" s="83" t="s">
        <v>912</v>
      </c>
      <c r="C10" s="84" t="s">
        <v>876</v>
      </c>
      <c r="D10" s="144"/>
      <c r="E10" s="144"/>
      <c r="F10" s="144"/>
      <c r="G10" s="144"/>
      <c r="H10" s="85">
        <f t="shared" ref="H10:H20" si="0">SUM(D10:G10)</f>
        <v>0</v>
      </c>
      <c r="I10" s="86"/>
      <c r="R10" s="87"/>
      <c r="S10" s="87"/>
    </row>
    <row r="11" spans="1:19" s="29" customFormat="1" ht="35.1" customHeight="1" x14ac:dyDescent="0.25">
      <c r="B11" s="83" t="s">
        <v>913</v>
      </c>
      <c r="C11" s="84" t="s">
        <v>877</v>
      </c>
      <c r="D11" s="144"/>
      <c r="E11" s="144"/>
      <c r="F11" s="144"/>
      <c r="G11" s="144"/>
      <c r="H11" s="85">
        <f t="shared" si="0"/>
        <v>0</v>
      </c>
      <c r="I11" s="86"/>
      <c r="R11" s="87"/>
      <c r="S11" s="87"/>
    </row>
    <row r="12" spans="1:19" s="29" customFormat="1" ht="54" customHeight="1" x14ac:dyDescent="0.25">
      <c r="B12" s="83" t="s">
        <v>914</v>
      </c>
      <c r="C12" s="84" t="s">
        <v>878</v>
      </c>
      <c r="D12" s="144"/>
      <c r="E12" s="144"/>
      <c r="F12" s="144"/>
      <c r="G12" s="144"/>
      <c r="H12" s="85">
        <f t="shared" si="0"/>
        <v>0</v>
      </c>
      <c r="I12" s="86"/>
      <c r="R12" s="87"/>
      <c r="S12" s="87"/>
    </row>
    <row r="13" spans="1:19" s="29" customFormat="1" ht="35.1" customHeight="1" x14ac:dyDescent="0.25">
      <c r="B13" s="83" t="s">
        <v>915</v>
      </c>
      <c r="C13" s="84" t="s">
        <v>879</v>
      </c>
      <c r="D13" s="144"/>
      <c r="E13" s="144"/>
      <c r="F13" s="144"/>
      <c r="G13" s="144"/>
      <c r="H13" s="85">
        <f t="shared" si="0"/>
        <v>0</v>
      </c>
      <c r="I13" s="86"/>
      <c r="R13" s="87"/>
      <c r="S13" s="87"/>
    </row>
    <row r="14" spans="1:19" s="29" customFormat="1" ht="35.1" customHeight="1" x14ac:dyDescent="0.25">
      <c r="B14" s="83" t="s">
        <v>916</v>
      </c>
      <c r="C14" s="84" t="s">
        <v>880</v>
      </c>
      <c r="D14" s="144"/>
      <c r="E14" s="144"/>
      <c r="F14" s="144"/>
      <c r="G14" s="144"/>
      <c r="H14" s="85">
        <f t="shared" si="0"/>
        <v>0</v>
      </c>
      <c r="I14" s="86"/>
      <c r="R14" s="87"/>
      <c r="S14" s="87"/>
    </row>
    <row r="15" spans="1:19" s="29" customFormat="1" ht="35.1" customHeight="1" x14ac:dyDescent="0.25">
      <c r="B15" s="83" t="s">
        <v>917</v>
      </c>
      <c r="C15" s="84" t="s">
        <v>881</v>
      </c>
      <c r="D15" s="144"/>
      <c r="E15" s="144"/>
      <c r="F15" s="144"/>
      <c r="G15" s="144"/>
      <c r="H15" s="85">
        <f t="shared" si="0"/>
        <v>0</v>
      </c>
      <c r="I15" s="86"/>
      <c r="R15" s="87"/>
      <c r="S15" s="87"/>
    </row>
    <row r="16" spans="1:19" s="29" customFormat="1" ht="35.1" customHeight="1" x14ac:dyDescent="0.25">
      <c r="B16" s="83" t="s">
        <v>918</v>
      </c>
      <c r="C16" s="84" t="s">
        <v>882</v>
      </c>
      <c r="D16" s="144"/>
      <c r="E16" s="144"/>
      <c r="F16" s="144"/>
      <c r="G16" s="144"/>
      <c r="H16" s="85">
        <f t="shared" si="0"/>
        <v>0</v>
      </c>
      <c r="I16" s="88"/>
      <c r="R16" s="87"/>
      <c r="S16" s="87"/>
    </row>
    <row r="17" spans="2:19" s="29" customFormat="1" ht="35.1" customHeight="1" x14ac:dyDescent="0.25">
      <c r="B17" s="83" t="s">
        <v>919</v>
      </c>
      <c r="C17" s="84" t="s">
        <v>883</v>
      </c>
      <c r="D17" s="144"/>
      <c r="E17" s="89"/>
      <c r="F17" s="89"/>
      <c r="G17" s="89"/>
      <c r="H17" s="85">
        <f>SUM(D17)</f>
        <v>0</v>
      </c>
      <c r="I17" s="86"/>
      <c r="R17" s="87"/>
      <c r="S17" s="87"/>
    </row>
    <row r="18" spans="2:19" s="29" customFormat="1" ht="35.1" customHeight="1" x14ac:dyDescent="0.25">
      <c r="B18" s="83" t="s">
        <v>920</v>
      </c>
      <c r="C18" s="84" t="s">
        <v>884</v>
      </c>
      <c r="D18" s="144"/>
      <c r="E18" s="144"/>
      <c r="F18" s="144"/>
      <c r="G18" s="144"/>
      <c r="H18" s="85">
        <f t="shared" si="0"/>
        <v>0</v>
      </c>
      <c r="I18" s="86"/>
      <c r="R18" s="87"/>
      <c r="S18" s="87"/>
    </row>
    <row r="19" spans="2:19" s="29" customFormat="1" ht="35.1" customHeight="1" x14ac:dyDescent="0.25">
      <c r="B19" s="83" t="s">
        <v>921</v>
      </c>
      <c r="C19" s="84" t="s">
        <v>885</v>
      </c>
      <c r="D19" s="144"/>
      <c r="E19" s="144"/>
      <c r="F19" s="144"/>
      <c r="G19" s="144"/>
      <c r="H19" s="85">
        <f t="shared" si="0"/>
        <v>0</v>
      </c>
      <c r="I19" s="86"/>
      <c r="R19" s="87"/>
      <c r="S19" s="87"/>
    </row>
    <row r="20" spans="2:19" s="29" customFormat="1" ht="35.1" customHeight="1" x14ac:dyDescent="0.25">
      <c r="B20" s="83" t="s">
        <v>922</v>
      </c>
      <c r="C20" s="84" t="s">
        <v>886</v>
      </c>
      <c r="D20" s="144"/>
      <c r="E20" s="144"/>
      <c r="F20" s="144"/>
      <c r="G20" s="144"/>
      <c r="H20" s="85">
        <f t="shared" si="0"/>
        <v>0</v>
      </c>
      <c r="I20" s="86"/>
      <c r="R20" s="87"/>
      <c r="S20" s="87"/>
    </row>
    <row r="21" spans="2:19" s="31" customFormat="1" ht="35.450000000000003" customHeight="1" x14ac:dyDescent="0.25">
      <c r="B21" s="83" t="s">
        <v>923</v>
      </c>
      <c r="C21" s="90" t="s">
        <v>887</v>
      </c>
      <c r="D21" s="144"/>
      <c r="E21" s="144"/>
      <c r="F21" s="144"/>
      <c r="G21" s="144"/>
      <c r="H21" s="91">
        <f>SUM(D21:G21)</f>
        <v>0</v>
      </c>
      <c r="R21" s="92"/>
      <c r="S21" s="92"/>
    </row>
    <row r="22" spans="2:19" s="31" customFormat="1" ht="35.450000000000003" customHeight="1" x14ac:dyDescent="0.25">
      <c r="B22" s="83" t="s">
        <v>924</v>
      </c>
      <c r="C22" s="90" t="s">
        <v>888</v>
      </c>
      <c r="D22" s="144"/>
      <c r="E22" s="144"/>
      <c r="F22" s="144"/>
      <c r="G22" s="144"/>
      <c r="H22" s="91">
        <f t="shared" ref="H22:H30" si="1">SUM(D22:G22)</f>
        <v>0</v>
      </c>
      <c r="R22" s="92"/>
      <c r="S22" s="92"/>
    </row>
    <row r="23" spans="2:19" s="31" customFormat="1" ht="35.450000000000003" customHeight="1" x14ac:dyDescent="0.25">
      <c r="B23" s="83" t="s">
        <v>925</v>
      </c>
      <c r="C23" s="90" t="s">
        <v>889</v>
      </c>
      <c r="D23" s="144"/>
      <c r="E23" s="144"/>
      <c r="F23" s="144"/>
      <c r="G23" s="144"/>
      <c r="H23" s="91">
        <f t="shared" si="1"/>
        <v>0</v>
      </c>
      <c r="R23" s="92"/>
      <c r="S23" s="92"/>
    </row>
    <row r="24" spans="2:19" s="31" customFormat="1" ht="35.450000000000003" customHeight="1" x14ac:dyDescent="0.25">
      <c r="B24" s="83" t="s">
        <v>926</v>
      </c>
      <c r="C24" s="90" t="s">
        <v>890</v>
      </c>
      <c r="D24" s="144"/>
      <c r="E24" s="144"/>
      <c r="F24" s="144"/>
      <c r="G24" s="144"/>
      <c r="H24" s="91">
        <f t="shared" si="1"/>
        <v>0</v>
      </c>
      <c r="R24" s="92"/>
      <c r="S24" s="92"/>
    </row>
    <row r="25" spans="2:19" s="31" customFormat="1" ht="35.450000000000003" customHeight="1" x14ac:dyDescent="0.25">
      <c r="B25" s="83" t="s">
        <v>927</v>
      </c>
      <c r="C25" s="90" t="s">
        <v>891</v>
      </c>
      <c r="D25" s="144"/>
      <c r="E25" s="144"/>
      <c r="F25" s="144"/>
      <c r="G25" s="144"/>
      <c r="H25" s="91">
        <f t="shared" si="1"/>
        <v>0</v>
      </c>
      <c r="R25" s="92"/>
      <c r="S25" s="92"/>
    </row>
    <row r="26" spans="2:19" s="31" customFormat="1" ht="35.450000000000003" customHeight="1" x14ac:dyDescent="0.25">
      <c r="B26" s="83" t="s">
        <v>928</v>
      </c>
      <c r="C26" s="90" t="s">
        <v>892</v>
      </c>
      <c r="D26" s="144"/>
      <c r="E26" s="144"/>
      <c r="F26" s="144"/>
      <c r="G26" s="144"/>
      <c r="H26" s="91">
        <f t="shared" si="1"/>
        <v>0</v>
      </c>
      <c r="R26" s="92"/>
      <c r="S26" s="92"/>
    </row>
    <row r="27" spans="2:19" s="31" customFormat="1" ht="35.450000000000003" customHeight="1" x14ac:dyDescent="0.25">
      <c r="B27" s="83" t="s">
        <v>929</v>
      </c>
      <c r="C27" s="90" t="s">
        <v>893</v>
      </c>
      <c r="D27" s="144"/>
      <c r="E27" s="144"/>
      <c r="F27" s="144"/>
      <c r="G27" s="144"/>
      <c r="H27" s="91">
        <f t="shared" si="1"/>
        <v>0</v>
      </c>
      <c r="R27" s="92"/>
      <c r="S27" s="92"/>
    </row>
    <row r="28" spans="2:19" s="31" customFormat="1" ht="35.450000000000003" customHeight="1" x14ac:dyDescent="0.25">
      <c r="B28" s="83" t="s">
        <v>930</v>
      </c>
      <c r="C28" s="90" t="s">
        <v>894</v>
      </c>
      <c r="D28" s="144"/>
      <c r="E28" s="144"/>
      <c r="F28" s="144"/>
      <c r="G28" s="144"/>
      <c r="H28" s="91">
        <f t="shared" si="1"/>
        <v>0</v>
      </c>
      <c r="R28" s="92"/>
      <c r="S28" s="92"/>
    </row>
    <row r="29" spans="2:19" s="31" customFormat="1" ht="35.450000000000003" customHeight="1" x14ac:dyDescent="0.25">
      <c r="B29" s="83" t="s">
        <v>931</v>
      </c>
      <c r="C29" s="90" t="s">
        <v>895</v>
      </c>
      <c r="D29" s="144"/>
      <c r="E29" s="144"/>
      <c r="F29" s="144"/>
      <c r="G29" s="144"/>
      <c r="H29" s="91">
        <f t="shared" si="1"/>
        <v>0</v>
      </c>
      <c r="R29" s="92"/>
      <c r="S29" s="92"/>
    </row>
    <row r="30" spans="2:19" s="31" customFormat="1" ht="35.450000000000003" customHeight="1" x14ac:dyDescent="0.25">
      <c r="B30" s="83" t="s">
        <v>932</v>
      </c>
      <c r="C30" s="90" t="s">
        <v>896</v>
      </c>
      <c r="D30" s="144"/>
      <c r="E30" s="144"/>
      <c r="F30" s="144"/>
      <c r="G30" s="144"/>
      <c r="H30" s="91">
        <f t="shared" si="1"/>
        <v>0</v>
      </c>
      <c r="R30" s="92"/>
      <c r="S30" s="92"/>
    </row>
    <row r="31" spans="2:19" s="96" customFormat="1" ht="24.95" customHeight="1" thickBot="1" x14ac:dyDescent="0.35">
      <c r="B31" s="158" t="s">
        <v>897</v>
      </c>
      <c r="C31" s="159"/>
      <c r="D31" s="93">
        <f>SUM(D10:D30)</f>
        <v>0</v>
      </c>
      <c r="E31" s="93">
        <f>SUM(E10:E30)</f>
        <v>0</v>
      </c>
      <c r="F31" s="93">
        <f>SUM(F10:F30)</f>
        <v>0</v>
      </c>
      <c r="G31" s="93">
        <f>SUM(G10:G30)</f>
        <v>0</v>
      </c>
      <c r="H31" s="94">
        <f>SUM(H10:H30)</f>
        <v>0</v>
      </c>
      <c r="I31" s="95"/>
      <c r="R31" s="97"/>
      <c r="S31" s="97"/>
    </row>
    <row r="32" spans="2:19" s="75" customFormat="1" ht="15.75" x14ac:dyDescent="0.25">
      <c r="B32" s="98"/>
      <c r="C32" s="99"/>
      <c r="D32" s="100"/>
      <c r="E32" s="100"/>
      <c r="F32" s="101"/>
      <c r="G32" s="100"/>
      <c r="H32" s="102">
        <f>SUM(D31:G31)-H31</f>
        <v>0</v>
      </c>
      <c r="R32" s="76"/>
      <c r="S32" s="76"/>
    </row>
    <row r="33" spans="1:19" s="75" customFormat="1" ht="15.75" x14ac:dyDescent="0.25">
      <c r="B33" s="98"/>
      <c r="C33" s="99"/>
      <c r="D33" s="100"/>
      <c r="E33" s="100"/>
      <c r="F33" s="101"/>
      <c r="G33" s="100"/>
      <c r="H33" s="142"/>
      <c r="R33" s="76"/>
      <c r="S33" s="76"/>
    </row>
    <row r="34" spans="1:19" s="75" customFormat="1" ht="16.5" thickBot="1" x14ac:dyDescent="0.3">
      <c r="B34" s="103"/>
      <c r="C34" s="104"/>
      <c r="D34" s="100"/>
      <c r="E34" s="100"/>
      <c r="F34" s="101"/>
      <c r="G34" s="100"/>
      <c r="H34" s="142"/>
      <c r="R34" s="76"/>
      <c r="S34" s="76"/>
    </row>
    <row r="35" spans="1:19" s="75" customFormat="1" ht="26.25" x14ac:dyDescent="0.4">
      <c r="A35" s="74"/>
      <c r="B35" s="160" t="s">
        <v>898</v>
      </c>
      <c r="C35" s="161"/>
      <c r="D35" s="162" t="s">
        <v>899</v>
      </c>
      <c r="E35" s="162"/>
      <c r="F35" s="162"/>
      <c r="G35" s="162"/>
      <c r="H35" s="163"/>
      <c r="R35" s="76"/>
      <c r="S35" s="76"/>
    </row>
    <row r="36" spans="1:19" s="75" customFormat="1" ht="31.5" x14ac:dyDescent="0.25">
      <c r="B36" s="105" t="s">
        <v>0</v>
      </c>
      <c r="C36" s="106" t="s">
        <v>870</v>
      </c>
      <c r="D36" s="80" t="s">
        <v>871</v>
      </c>
      <c r="E36" s="80" t="s">
        <v>872</v>
      </c>
      <c r="F36" s="80" t="s">
        <v>873</v>
      </c>
      <c r="G36" s="80" t="s">
        <v>874</v>
      </c>
      <c r="H36" s="81" t="s">
        <v>875</v>
      </c>
      <c r="R36" s="76"/>
      <c r="S36" s="76"/>
    </row>
    <row r="37" spans="1:19" s="31" customFormat="1" ht="35.450000000000003" customHeight="1" x14ac:dyDescent="0.25">
      <c r="B37" s="107" t="s">
        <v>933</v>
      </c>
      <c r="C37" s="90" t="s">
        <v>900</v>
      </c>
      <c r="D37" s="42"/>
      <c r="E37" s="42"/>
      <c r="F37" s="42"/>
      <c r="G37" s="42"/>
      <c r="H37" s="91">
        <f>SUM(D37:G37)</f>
        <v>0</v>
      </c>
      <c r="R37" s="92"/>
      <c r="S37" s="92"/>
    </row>
    <row r="38" spans="1:19" s="31" customFormat="1" ht="35.450000000000003" customHeight="1" x14ac:dyDescent="0.25">
      <c r="B38" s="107" t="s">
        <v>934</v>
      </c>
      <c r="C38" s="90" t="s">
        <v>901</v>
      </c>
      <c r="D38" s="42"/>
      <c r="E38" s="42"/>
      <c r="F38" s="42"/>
      <c r="G38" s="42"/>
      <c r="H38" s="91">
        <f t="shared" ref="H38:H46" si="2">SUM(D38:G38)</f>
        <v>0</v>
      </c>
      <c r="R38" s="92"/>
      <c r="S38" s="92"/>
    </row>
    <row r="39" spans="1:19" s="31" customFormat="1" ht="35.450000000000003" customHeight="1" x14ac:dyDescent="0.25">
      <c r="B39" s="107" t="s">
        <v>935</v>
      </c>
      <c r="C39" s="90" t="s">
        <v>902</v>
      </c>
      <c r="D39" s="42"/>
      <c r="E39" s="42"/>
      <c r="F39" s="42"/>
      <c r="G39" s="42"/>
      <c r="H39" s="91">
        <f t="shared" si="2"/>
        <v>0</v>
      </c>
      <c r="R39" s="92"/>
      <c r="S39" s="92"/>
    </row>
    <row r="40" spans="1:19" s="31" customFormat="1" ht="35.450000000000003" customHeight="1" x14ac:dyDescent="0.25">
      <c r="B40" s="107" t="s">
        <v>936</v>
      </c>
      <c r="C40" s="90" t="s">
        <v>903</v>
      </c>
      <c r="D40" s="42"/>
      <c r="E40" s="42"/>
      <c r="F40" s="42"/>
      <c r="G40" s="42"/>
      <c r="H40" s="91">
        <f t="shared" si="2"/>
        <v>0</v>
      </c>
      <c r="R40" s="92"/>
      <c r="S40" s="92"/>
    </row>
    <row r="41" spans="1:19" s="31" customFormat="1" ht="35.450000000000003" customHeight="1" x14ac:dyDescent="0.25">
      <c r="B41" s="107" t="s">
        <v>937</v>
      </c>
      <c r="C41" s="90" t="s">
        <v>904</v>
      </c>
      <c r="D41" s="42"/>
      <c r="E41" s="42"/>
      <c r="F41" s="42"/>
      <c r="G41" s="42"/>
      <c r="H41" s="91">
        <f t="shared" si="2"/>
        <v>0</v>
      </c>
      <c r="R41" s="92"/>
      <c r="S41" s="92"/>
    </row>
    <row r="42" spans="1:19" s="31" customFormat="1" ht="35.450000000000003" customHeight="1" x14ac:dyDescent="0.25">
      <c r="B42" s="107" t="s">
        <v>938</v>
      </c>
      <c r="C42" s="90" t="s">
        <v>905</v>
      </c>
      <c r="D42" s="42"/>
      <c r="E42" s="42"/>
      <c r="F42" s="42"/>
      <c r="G42" s="42"/>
      <c r="H42" s="91">
        <f t="shared" si="2"/>
        <v>0</v>
      </c>
      <c r="R42" s="92"/>
      <c r="S42" s="92"/>
    </row>
    <row r="43" spans="1:19" s="31" customFormat="1" ht="35.450000000000003" customHeight="1" x14ac:dyDescent="0.25">
      <c r="B43" s="107" t="s">
        <v>939</v>
      </c>
      <c r="C43" s="90" t="s">
        <v>906</v>
      </c>
      <c r="D43" s="42"/>
      <c r="E43" s="42"/>
      <c r="F43" s="42"/>
      <c r="G43" s="42"/>
      <c r="H43" s="91">
        <f t="shared" si="2"/>
        <v>0</v>
      </c>
      <c r="R43" s="92"/>
      <c r="S43" s="92"/>
    </row>
    <row r="44" spans="1:19" s="31" customFormat="1" ht="35.450000000000003" customHeight="1" x14ac:dyDescent="0.25">
      <c r="B44" s="107" t="s">
        <v>940</v>
      </c>
      <c r="C44" s="90" t="s">
        <v>907</v>
      </c>
      <c r="D44" s="42"/>
      <c r="E44" s="42"/>
      <c r="F44" s="42"/>
      <c r="G44" s="42"/>
      <c r="H44" s="91">
        <f t="shared" si="2"/>
        <v>0</v>
      </c>
      <c r="R44" s="92"/>
      <c r="S44" s="92"/>
    </row>
    <row r="45" spans="1:19" s="31" customFormat="1" ht="35.450000000000003" customHeight="1" x14ac:dyDescent="0.25">
      <c r="B45" s="107" t="s">
        <v>941</v>
      </c>
      <c r="C45" s="90" t="s">
        <v>908</v>
      </c>
      <c r="D45" s="42"/>
      <c r="E45" s="42"/>
      <c r="F45" s="42"/>
      <c r="G45" s="42"/>
      <c r="H45" s="91">
        <f t="shared" si="2"/>
        <v>0</v>
      </c>
      <c r="R45" s="92"/>
      <c r="S45" s="92"/>
    </row>
    <row r="46" spans="1:19" s="31" customFormat="1" ht="35.450000000000003" customHeight="1" x14ac:dyDescent="0.25">
      <c r="B46" s="107" t="s">
        <v>942</v>
      </c>
      <c r="C46" s="90" t="s">
        <v>909</v>
      </c>
      <c r="D46" s="42"/>
      <c r="E46" s="42"/>
      <c r="F46" s="42"/>
      <c r="G46" s="42"/>
      <c r="H46" s="91">
        <f t="shared" si="2"/>
        <v>0</v>
      </c>
      <c r="R46" s="92"/>
      <c r="S46" s="92"/>
    </row>
    <row r="47" spans="1:19" s="19" customFormat="1" ht="24.95" customHeight="1" thickBot="1" x14ac:dyDescent="0.35">
      <c r="B47" s="158" t="s">
        <v>897</v>
      </c>
      <c r="C47" s="159"/>
      <c r="D47" s="108">
        <f>SUM(D37:D46)</f>
        <v>0</v>
      </c>
      <c r="E47" s="108">
        <f t="shared" ref="E47:G47" si="3">SUM(E37:E46)</f>
        <v>0</v>
      </c>
      <c r="F47" s="108">
        <f t="shared" si="3"/>
        <v>0</v>
      </c>
      <c r="G47" s="108">
        <f t="shared" si="3"/>
        <v>0</v>
      </c>
      <c r="H47" s="109">
        <f>SUM(H37:H46)</f>
        <v>0</v>
      </c>
      <c r="R47" s="14"/>
      <c r="S47" s="14"/>
    </row>
    <row r="48" spans="1:19" x14ac:dyDescent="0.25">
      <c r="B48" s="66"/>
      <c r="C48" s="67"/>
      <c r="D48" s="68"/>
      <c r="E48" s="68"/>
      <c r="F48" s="69"/>
      <c r="G48" s="68"/>
      <c r="H48" s="102">
        <f>SUM(D47:G47)-H47</f>
        <v>0</v>
      </c>
    </row>
    <row r="49" spans="2:19" s="75" customFormat="1" ht="36.75" customHeight="1" x14ac:dyDescent="0.3">
      <c r="B49" s="164" t="s">
        <v>910</v>
      </c>
      <c r="C49" s="164"/>
      <c r="D49" s="164"/>
      <c r="E49" s="164"/>
      <c r="F49" s="164"/>
      <c r="G49" s="164"/>
      <c r="H49" s="164"/>
      <c r="R49" s="76"/>
      <c r="S49" s="76"/>
    </row>
    <row r="50" spans="2:19" s="75" customFormat="1" ht="15.75" x14ac:dyDescent="0.25">
      <c r="B50" s="98"/>
      <c r="C50" s="99"/>
      <c r="D50" s="100"/>
      <c r="E50" s="100"/>
      <c r="F50" s="101"/>
      <c r="G50" s="100"/>
      <c r="H50" s="142"/>
      <c r="R50" s="76"/>
      <c r="S50" s="76"/>
    </row>
    <row r="51" spans="2:19" s="111" customFormat="1" ht="21.75" thickBot="1" x14ac:dyDescent="0.4">
      <c r="B51" s="165" t="s">
        <v>911</v>
      </c>
      <c r="C51" s="165"/>
      <c r="D51" s="165"/>
      <c r="E51" s="165"/>
      <c r="F51" s="165"/>
      <c r="H51" s="112">
        <f>SUM(H47,H31)</f>
        <v>0</v>
      </c>
      <c r="R51" s="113"/>
      <c r="S51" s="113"/>
    </row>
    <row r="52" spans="2:19" s="75" customFormat="1" ht="16.5" thickTop="1" x14ac:dyDescent="0.25">
      <c r="B52" s="142"/>
      <c r="C52" s="114"/>
      <c r="D52" s="115"/>
      <c r="E52" s="115"/>
      <c r="F52" s="116"/>
      <c r="G52" s="115"/>
      <c r="H52" s="142"/>
      <c r="R52" s="76"/>
      <c r="S52" s="76"/>
    </row>
    <row r="53" spans="2:19" s="75" customFormat="1" ht="15.75" x14ac:dyDescent="0.25">
      <c r="B53" s="142"/>
      <c r="C53" s="114"/>
      <c r="D53" s="115"/>
      <c r="E53" s="115"/>
      <c r="F53" s="116"/>
      <c r="G53" s="115"/>
      <c r="H53" s="142"/>
      <c r="R53" s="76"/>
      <c r="S53" s="76"/>
    </row>
    <row r="54" spans="2:19" s="75" customFormat="1" ht="15.75" x14ac:dyDescent="0.25">
      <c r="B54" s="157"/>
      <c r="C54" s="157"/>
      <c r="D54" s="157"/>
      <c r="E54" s="157"/>
      <c r="F54" s="157"/>
      <c r="G54" s="157"/>
      <c r="H54" s="142"/>
      <c r="R54" s="76"/>
      <c r="S54" s="76"/>
    </row>
    <row r="55" spans="2:19" s="75" customFormat="1" ht="15.75" x14ac:dyDescent="0.25">
      <c r="B55" s="142"/>
      <c r="C55" s="114"/>
      <c r="D55" s="115"/>
      <c r="E55" s="115"/>
      <c r="F55" s="116"/>
      <c r="G55" s="115"/>
      <c r="H55" s="142"/>
      <c r="R55" s="76"/>
      <c r="S55" s="76"/>
    </row>
    <row r="56" spans="2:19" s="75" customFormat="1" ht="15.75" x14ac:dyDescent="0.25">
      <c r="B56" s="142"/>
      <c r="C56" s="114"/>
      <c r="D56" s="115"/>
      <c r="E56" s="115"/>
      <c r="F56" s="116"/>
      <c r="G56" s="115"/>
      <c r="H56" s="142"/>
      <c r="R56" s="76"/>
      <c r="S56" s="76"/>
    </row>
  </sheetData>
  <sheetProtection algorithmName="SHA-512" hashValue="MY1hS1MLwqzW1TOh13H3udQ3l3cPfeL+c6ktokU53TOUBULzgvoB93UFzg1KM7XJG63qSzqMdgAIJbSwK9y2Xw==" saltValue="yuc4yNFiX3zZd7qDHU1FPg==" spinCount="100000" sheet="1" objects="1" scenarios="1" formatCells="0" formatColumns="0" formatRows="0" selectLockedCells="1"/>
  <mergeCells count="13">
    <mergeCell ref="B2:S2"/>
    <mergeCell ref="B3:H3"/>
    <mergeCell ref="B4:H4"/>
    <mergeCell ref="B5:H5"/>
    <mergeCell ref="B8:C8"/>
    <mergeCell ref="D8:H8"/>
    <mergeCell ref="B54:G54"/>
    <mergeCell ref="B31:C31"/>
    <mergeCell ref="B35:C35"/>
    <mergeCell ref="D35:H35"/>
    <mergeCell ref="B47:C47"/>
    <mergeCell ref="B49:H49"/>
    <mergeCell ref="B51:F51"/>
  </mergeCells>
  <pageMargins left="0.7" right="0.7" top="0.75" bottom="0.75" header="0.3" footer="0.3"/>
  <pageSetup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BID SUMMARY</vt:lpstr>
      <vt:lpstr>FRONT LOAD WARD 5-8 (BY)</vt:lpstr>
      <vt:lpstr>FRONT LOAD WARD 5-8 (OY1)</vt:lpstr>
      <vt:lpstr>FRONT LOAD WARD 5-8 (OY2)</vt:lpstr>
      <vt:lpstr>FRONT LOAD WARD 5-8 (OY3)</vt:lpstr>
      <vt:lpstr>SUPPLEMENTAL SERVICES (BY)</vt:lpstr>
      <vt:lpstr>'BID SUMMARY'!Print_Area</vt:lpstr>
      <vt:lpstr>'FRONT LOAD WARD 5-8 (BY)'!Print_Area</vt:lpstr>
      <vt:lpstr>'FRONT LOAD WARD 5-8 (OY1)'!Print_Area</vt:lpstr>
      <vt:lpstr>'FRONT LOAD WARD 5-8 (OY2)'!Print_Area</vt:lpstr>
      <vt:lpstr>'FRONT LOAD WARD 5-8 (OY3)'!Print_Area</vt:lpstr>
      <vt:lpstr>'SUPPLEMENTAL SERVICES (BY)'!Print_Area</vt:lpstr>
      <vt:lpstr>'FRONT LOAD WARD 5-8 (BY)'!Print_Titles</vt:lpstr>
      <vt:lpstr>'FRONT LOAD WARD 5-8 (OY1)'!Print_Titles</vt:lpstr>
      <vt:lpstr>'FRONT LOAD WARD 5-8 (OY2)'!Print_Titles</vt:lpstr>
      <vt:lpstr>'FRONT LOAD WARD 5-8 (OY3)'!Print_Titles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2018-09-26T22:50:04Z</cp:lastPrinted>
  <dcterms:created xsi:type="dcterms:W3CDTF">2018-08-31T17:28:35Z</dcterms:created>
  <dcterms:modified xsi:type="dcterms:W3CDTF">2018-10-10T15:01:21Z</dcterms:modified>
</cp:coreProperties>
</file>