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35" windowWidth="12120" windowHeight="7575" tabRatio="881" firstSheet="7" activeTab="11"/>
  </bookViews>
  <sheets>
    <sheet name="1. Identification and Summary" sheetId="1" r:id="rId1"/>
    <sheet name="2. Affordable_Units" sheetId="5" r:id="rId2"/>
    <sheet name="3. Development Timeline" sheetId="7" r:id="rId3"/>
    <sheet name="4.Sources and Uses" sheetId="19" r:id="rId4"/>
    <sheet name="5. Rental-Operating Proforma" sheetId="20" r:id="rId5"/>
    <sheet name="6. Land Residual -Homeownership" sheetId="11" r:id="rId6"/>
    <sheet name="7. Design,Performance Standards" sheetId="10" r:id="rId7"/>
    <sheet name="8. Summary of Projects" sheetId="12" r:id="rId8"/>
    <sheet name="9B. Green Bldg-INTENDED METHODS" sheetId="22" r:id="rId9"/>
    <sheet name="9A. Green Bldg-Design Charette" sheetId="25" r:id="rId10"/>
    <sheet name="10A. Homebuyer Affordability" sheetId="26" r:id="rId11"/>
    <sheet name="10B. Instructions" sheetId="27" r:id="rId12"/>
  </sheets>
  <externalReferences>
    <externalReference r:id="rId13"/>
    <externalReference r:id="rId14"/>
    <externalReference r:id="rId15"/>
    <externalReference r:id="rId16"/>
  </externalReferences>
  <definedNames>
    <definedName name="_GDP1">[1]LOCKED!$B$1:$B$3</definedName>
    <definedName name="appliances">[1]LOCKED!$B$88:$B$90</definedName>
    <definedName name="bathfans">[1]LOCKED!$B$162:$B$164</definedName>
    <definedName name="carpet">[1]LOCKED!$B$158:$B$160</definedName>
    <definedName name="combustion">#REF!</definedName>
    <definedName name="critical">[1]LOCKED!$B$9:$B$11</definedName>
    <definedName name="criticalarea">#REF!</definedName>
    <definedName name="density">#REF!</definedName>
    <definedName name="density1">[1]LOCKED!$B$18:$B$20</definedName>
    <definedName name="density2">#REF!</definedName>
    <definedName name="density3">[1]LOCKED!$B$34:$B$36</definedName>
    <definedName name="drainage">[1]LOCKED!$B$203:$B$204</definedName>
    <definedName name="dryers">[1]LOCKED!$B$210:$B$211</definedName>
    <definedName name="Efficiency">#REF!</definedName>
    <definedName name="efficiency1">[1]LOCKED!$B$79:$B$82</definedName>
    <definedName name="efficiency2">[1]LOCKED!$B$102:$B$104</definedName>
    <definedName name="efficiencyrehab">[1]LOCKED!$B$84:$B$86</definedName>
    <definedName name="erosion">[1]LOCKED!$B$52:$B$54</definedName>
    <definedName name="existing">#REF!</definedName>
    <definedName name="existing1">[1]LOCKED!$B$5:$B$7</definedName>
    <definedName name="existingdev">#REF!</definedName>
    <definedName name="exteriorlighting">[1]LOCKED!$B$95:$B$96</definedName>
    <definedName name="fixtures2">[1]LOCKED!#REF!</definedName>
    <definedName name="fixtures3">[1]LOCKED!#REF!</definedName>
    <definedName name="fixturesnew">#REF!</definedName>
    <definedName name="fixturesnew1">[1]LOCKED!$B$67:$B$69</definedName>
    <definedName name="fixturesrehab">#REF!</definedName>
    <definedName name="fixturesrehab1">[1]LOCKED!$B$71:$B$73</definedName>
    <definedName name="floors">[1]LOCKED!$B$220:$B$222</definedName>
    <definedName name="garages">[1]LOCKED!$B$206:$B$208</definedName>
    <definedName name="GDP">#REF!</definedName>
    <definedName name="grayfield">#REF!</definedName>
    <definedName name="grayfield1">[1]LOCKED!$B$30:$B$32</definedName>
    <definedName name="grid">[1]LOCKED!$B$22:$B$23</definedName>
    <definedName name="hvac">[1]LOCKED!$B$174:$B$175</definedName>
    <definedName name="hwh">[1]LOCKED!$B$177:$B$179</definedName>
    <definedName name="ID12a">#REF!</definedName>
    <definedName name="ID12aa">#REF!</definedName>
    <definedName name="ID12b">#REF!</definedName>
    <definedName name="insulate">[1]LOCKED!$B$185:$B$186</definedName>
    <definedName name="interiorlighting">[1]LOCKED!$B$92:$B$93</definedName>
    <definedName name="irrigation">[1]LOCKED!$B$75:$B$77</definedName>
    <definedName name="kitchenfans">[1]LOCKED!$B$166:$B$168</definedName>
    <definedName name="kitchenfans2">[1]LOCKED!#REF!</definedName>
    <definedName name="lead">[1]LOCKED!$B$216:$B$218</definedName>
    <definedName name="maintance">#REF!</definedName>
    <definedName name="maintenance">[1]LOCKED!$B$228:$B$229</definedName>
    <definedName name="maintenance1">#REF!</definedName>
    <definedName name="meters">[1]LOCKED!$B$98:$B$100</definedName>
    <definedName name="minimizeco">[1]LOCKED!$B$181:$B$183</definedName>
    <definedName name="occupants">[1]LOCKED!$B$231:$B$233</definedName>
    <definedName name="orientation">#REF!</definedName>
    <definedName name="Page1">'4.Sources and Uses'!$A$1:$P$69</definedName>
    <definedName name="Page2">'4.Sources and Uses'!$A$72:$L$138</definedName>
    <definedName name="pageb" localSheetId="4">'5. Rental-Operating Proforma'!$A$1:$M$86</definedName>
    <definedName name="pageb">#REF!</definedName>
    <definedName name="paint">[1]LOCKED!$B$147:$B$148</definedName>
    <definedName name="parking">[1]LOCKED!$B$133:$B$135</definedName>
    <definedName name="paving2">[1]LOCKED!$B$143:$B$145</definedName>
    <definedName name="payback">[1]LOCKED!$B$106:$B$107</definedName>
    <definedName name="pests">[1]LOCKED!$B$213:$B$214</definedName>
    <definedName name="plantings">[1]LOCKED!#REF!</definedName>
    <definedName name="plantlist">[1]LOCKED!$B$56:$B$57</definedName>
    <definedName name="_xlnm.Print_Area" localSheetId="10">'10A. Homebuyer Affordability'!$A$1:$V$78</definedName>
    <definedName name="_xlnm.Print_Area" localSheetId="1">'2. Affordable_Units'!$A$1:$F$27</definedName>
    <definedName name="_xlnm.Print_Area" localSheetId="2">'3. Development Timeline'!$A$1:$H$25</definedName>
    <definedName name="_xlnm.Print_Area" localSheetId="3">'4.Sources and Uses'!$A$1:$O$100</definedName>
    <definedName name="_xlnm.Print_Area" localSheetId="4">'5. Rental-Operating Proforma'!$A$1:$AI$89</definedName>
    <definedName name="_xlnm.Print_Area" localSheetId="6">'7. Design,Performance Standards'!$A$1:$I$35</definedName>
    <definedName name="_xlnm.Print_Area" localSheetId="7">'8. Summary of Projects'!$A$1:$H$19</definedName>
    <definedName name="_xlnm.Print_Titles" localSheetId="2">'3. Development Timeline'!$1:$6</definedName>
    <definedName name="_xlnm.Print_Titles" localSheetId="4">'5. Rental-Operating Proforma'!$A:$F</definedName>
    <definedName name="_xlnm.Print_Titles" localSheetId="5">'6. Land Residual -Homeownership'!$A:$A,'6. Land Residual -Homeownership'!$6:$6</definedName>
    <definedName name="ProjectDocumentation" localSheetId="10">#REF!</definedName>
    <definedName name="ProjectDocumentation" localSheetId="11">#REF!</definedName>
    <definedName name="ProjectDocumentation">#REF!</definedName>
    <definedName name="pvready">[1]LOCKED!$B$113:$B$115</definedName>
    <definedName name="radon">[1]LOCKED!$B$199:$B$201</definedName>
    <definedName name="recycle">[1]LOCKED!$B$121:$B$123</definedName>
    <definedName name="remediation">#REF!</definedName>
    <definedName name="remediation1">[1]LOCKED!$B$46:$B$50</definedName>
    <definedName name="renewable">[1]LOCKED!$B$109:$B$111</definedName>
    <definedName name="roof">[1]LOCKED!$B$137:$B$141</definedName>
    <definedName name="sealants">[1]LOCKED!$B$150:$B$151</definedName>
    <definedName name="services">#REF!</definedName>
    <definedName name="services2">#REF!</definedName>
    <definedName name="services3">[1]LOCKED!$B$13:$B$16</definedName>
    <definedName name="smoking">[1]LOCKED!$B$224:$B$226</definedName>
    <definedName name="solar">[1]LOCKED!$B$25:$B$27</definedName>
    <definedName name="Solarorientation">#REF!</definedName>
    <definedName name="stormdrains">#REF!</definedName>
    <definedName name="stormdrains1">[1]LOCKED!$B$63:$B$65</definedName>
    <definedName name="surfaces">[1]LOCKED!$B$188:$B$189</definedName>
    <definedName name="surfacewater">#REF!</definedName>
    <definedName name="surfacewater1">[1]LOCKED!$B$59:$B$61</definedName>
    <definedName name="test">[2]LOCKED!#REF!</definedName>
    <definedName name="transit" localSheetId="10">#REF!</definedName>
    <definedName name="transit" localSheetId="11">#REF!</definedName>
    <definedName name="transit">#REF!</definedName>
    <definedName name="transit2" localSheetId="10">#REF!</definedName>
    <definedName name="transit2" localSheetId="11">#REF!</definedName>
    <definedName name="transit2">#REF!</definedName>
    <definedName name="transit3">[1]LOCKED!$B$42:$B$44</definedName>
    <definedName name="tubs">[1]LOCKED!$B$191:$B$193</definedName>
    <definedName name="urea">#REF!</definedName>
    <definedName name="urea2">[1]LOCKED!$B$153:$B$156</definedName>
    <definedName name="vaporbarrier">[1]LOCKED!$B$195:$B$197</definedName>
    <definedName name="ventilation">[1]LOCKED!$B$170:$B$172</definedName>
    <definedName name="ventilation2">[1]LOCKED!#REF!</definedName>
    <definedName name="walkthrough">[1]LOCKED!$B$235:$B$236</definedName>
    <definedName name="walkways">#REF!</definedName>
    <definedName name="walkways1">[1]LOCKED!$B$38:$B$40</definedName>
    <definedName name="walkways2">[1]LOCKED!$B$129:$B$131</definedName>
    <definedName name="waste">[1]LOCKED!$B$117:$B$119</definedName>
    <definedName name="wood">[1]LOCKED!$B$125:$B$127</definedName>
  </definedNames>
  <calcPr calcId="145621"/>
</workbook>
</file>

<file path=xl/calcChain.xml><?xml version="1.0" encoding="utf-8"?>
<calcChain xmlns="http://schemas.openxmlformats.org/spreadsheetml/2006/main">
  <c r="U69" i="26" l="1"/>
  <c r="R59" i="26"/>
  <c r="J57" i="26"/>
  <c r="G51" i="26"/>
  <c r="J51" i="26" s="1"/>
  <c r="H50" i="26"/>
  <c r="E48" i="26"/>
  <c r="J47" i="26"/>
  <c r="J44" i="26"/>
  <c r="J34" i="26"/>
  <c r="J35" i="26" s="1"/>
  <c r="J32" i="26"/>
  <c r="Y31" i="26"/>
  <c r="Y30" i="26"/>
  <c r="J29" i="26"/>
  <c r="Y28" i="26"/>
  <c r="Y27" i="26"/>
  <c r="Y32" i="26" s="1"/>
  <c r="Y25" i="26"/>
  <c r="Y24" i="26"/>
  <c r="J23" i="26"/>
  <c r="J52" i="26" l="1"/>
  <c r="J69" i="26"/>
  <c r="J63" i="26"/>
  <c r="J70" i="26" s="1"/>
  <c r="J72" i="26" s="1"/>
  <c r="Y26" i="26"/>
  <c r="U66" i="26" s="1"/>
  <c r="Y29" i="26"/>
  <c r="I155" i="22"/>
  <c r="I144" i="22"/>
  <c r="I116" i="22"/>
  <c r="I99" i="22"/>
  <c r="I77" i="22"/>
  <c r="I67" i="22"/>
  <c r="I54" i="22"/>
  <c r="I34" i="22"/>
  <c r="U25" i="26" l="1"/>
  <c r="I158" i="22"/>
  <c r="H14" i="11"/>
  <c r="H16" i="11" s="1"/>
  <c r="G14" i="11"/>
  <c r="F14" i="11"/>
  <c r="E14" i="11"/>
  <c r="D14" i="11"/>
  <c r="C14" i="11"/>
  <c r="C15" i="11" s="1"/>
  <c r="C16" i="11" s="1"/>
  <c r="H13" i="11"/>
  <c r="G13" i="11"/>
  <c r="F13" i="11"/>
  <c r="E13" i="11"/>
  <c r="E15" i="11" s="1"/>
  <c r="E16" i="11" s="1"/>
  <c r="D13" i="11"/>
  <c r="C13" i="11"/>
  <c r="D12" i="11"/>
  <c r="E12" i="11"/>
  <c r="F12" i="11"/>
  <c r="G12" i="11"/>
  <c r="H12" i="11"/>
  <c r="C12" i="11"/>
  <c r="G33" i="11"/>
  <c r="G28" i="11"/>
  <c r="G29" i="11" s="1"/>
  <c r="G24" i="11"/>
  <c r="G20" i="11"/>
  <c r="H20" i="11"/>
  <c r="H24" i="11"/>
  <c r="H28" i="11"/>
  <c r="H29" i="11"/>
  <c r="H33" i="11"/>
  <c r="C29" i="11"/>
  <c r="B29" i="11" s="1"/>
  <c r="C33" i="11"/>
  <c r="C24" i="11"/>
  <c r="C20" i="11"/>
  <c r="D28" i="11"/>
  <c r="D29" i="11" s="1"/>
  <c r="D24" i="11"/>
  <c r="D20" i="11"/>
  <c r="E28" i="11"/>
  <c r="E29" i="11" s="1"/>
  <c r="E24" i="11"/>
  <c r="E20" i="11"/>
  <c r="F28" i="11"/>
  <c r="F29" i="11" s="1"/>
  <c r="F24" i="11"/>
  <c r="F20" i="11"/>
  <c r="D33" i="11"/>
  <c r="E33" i="11"/>
  <c r="F33" i="11"/>
  <c r="B9" i="11"/>
  <c r="M52" i="19"/>
  <c r="M59" i="19" s="1"/>
  <c r="O35" i="19"/>
  <c r="O36" i="19"/>
  <c r="O37" i="19"/>
  <c r="O38" i="19"/>
  <c r="O39" i="19"/>
  <c r="O40" i="19"/>
  <c r="O41" i="19"/>
  <c r="O42" i="19"/>
  <c r="O43" i="19"/>
  <c r="O44" i="19"/>
  <c r="O45" i="19"/>
  <c r="O46" i="19"/>
  <c r="O47" i="19"/>
  <c r="O48" i="19"/>
  <c r="O49" i="19"/>
  <c r="O50" i="19"/>
  <c r="O51" i="19"/>
  <c r="H2" i="19"/>
  <c r="O14" i="19"/>
  <c r="O15" i="19"/>
  <c r="O16" i="19"/>
  <c r="O17" i="19"/>
  <c r="G18" i="19"/>
  <c r="M18" i="19"/>
  <c r="O18" i="19" s="1"/>
  <c r="O22" i="19"/>
  <c r="O23" i="19"/>
  <c r="O28" i="19" s="1"/>
  <c r="O24" i="19"/>
  <c r="O25" i="19"/>
  <c r="O26" i="19"/>
  <c r="O27" i="19"/>
  <c r="G28" i="19"/>
  <c r="M28" i="19"/>
  <c r="O33" i="19"/>
  <c r="D34" i="19"/>
  <c r="E34" i="19"/>
  <c r="O34" i="19"/>
  <c r="O53" i="19"/>
  <c r="O54" i="19"/>
  <c r="O55" i="19"/>
  <c r="O56" i="19"/>
  <c r="G40" i="19"/>
  <c r="O57" i="19"/>
  <c r="O58" i="19"/>
  <c r="O62" i="19"/>
  <c r="O63" i="19"/>
  <c r="O64" i="19"/>
  <c r="O65" i="19"/>
  <c r="O66" i="19"/>
  <c r="G50" i="19"/>
  <c r="O67" i="19"/>
  <c r="O68" i="19"/>
  <c r="O69" i="19"/>
  <c r="O70" i="19"/>
  <c r="O71" i="19"/>
  <c r="O72" i="19"/>
  <c r="M96" i="19"/>
  <c r="O96" i="19" s="1"/>
  <c r="O73" i="19"/>
  <c r="A57" i="19"/>
  <c r="C57" i="19"/>
  <c r="D57" i="19"/>
  <c r="E57" i="19" s="1"/>
  <c r="G57" i="19"/>
  <c r="G65" i="19" s="1"/>
  <c r="O74" i="19"/>
  <c r="A58" i="19"/>
  <c r="B58" i="19"/>
  <c r="C58" i="19"/>
  <c r="E58" i="19"/>
  <c r="G58" i="19"/>
  <c r="O75" i="19"/>
  <c r="A59" i="19"/>
  <c r="E59" i="19"/>
  <c r="O76" i="19"/>
  <c r="E60" i="19"/>
  <c r="O77" i="19"/>
  <c r="E61" i="19"/>
  <c r="O78" i="19"/>
  <c r="O79" i="19"/>
  <c r="O80" i="19"/>
  <c r="O81" i="19"/>
  <c r="O82" i="19"/>
  <c r="O83" i="19"/>
  <c r="O84" i="19"/>
  <c r="O85" i="19"/>
  <c r="O86" i="19"/>
  <c r="O87" i="19"/>
  <c r="O88" i="19"/>
  <c r="O89" i="19"/>
  <c r="O90" i="19"/>
  <c r="O91" i="19"/>
  <c r="O92" i="19"/>
  <c r="O93" i="19"/>
  <c r="O94" i="19"/>
  <c r="O95" i="19"/>
  <c r="K5" i="20"/>
  <c r="C7" i="20"/>
  <c r="M13" i="20"/>
  <c r="N13" i="20"/>
  <c r="O13" i="20"/>
  <c r="P13" i="20"/>
  <c r="E14" i="20"/>
  <c r="G14" i="20"/>
  <c r="H14" i="20" s="1"/>
  <c r="I14" i="20"/>
  <c r="J14" i="20"/>
  <c r="E15" i="20"/>
  <c r="G15" i="20"/>
  <c r="H15" i="20" s="1"/>
  <c r="I15" i="20"/>
  <c r="J15" i="20"/>
  <c r="E16" i="20"/>
  <c r="G16" i="20"/>
  <c r="H16" i="20" s="1"/>
  <c r="I16" i="20"/>
  <c r="J16" i="20"/>
  <c r="E17" i="20"/>
  <c r="G17" i="20"/>
  <c r="H17" i="20" s="1"/>
  <c r="I17" i="20"/>
  <c r="J17" i="20"/>
  <c r="E18" i="20"/>
  <c r="G18" i="20"/>
  <c r="H18" i="20"/>
  <c r="I18" i="20"/>
  <c r="J18" i="20"/>
  <c r="K18" i="20"/>
  <c r="L18" i="20"/>
  <c r="E19" i="20"/>
  <c r="G19" i="20"/>
  <c r="H19" i="20" s="1"/>
  <c r="I19" i="20"/>
  <c r="J19" i="20"/>
  <c r="K19" i="20"/>
  <c r="L19" i="20"/>
  <c r="E20" i="20"/>
  <c r="G20" i="20"/>
  <c r="H20" i="20" s="1"/>
  <c r="J20" i="20"/>
  <c r="K20" i="20"/>
  <c r="L20" i="20"/>
  <c r="M20" i="20"/>
  <c r="N20" i="20"/>
  <c r="E21" i="20"/>
  <c r="G21" i="20"/>
  <c r="H21" i="20" s="1"/>
  <c r="J21" i="20"/>
  <c r="K21" i="20"/>
  <c r="L21" i="20"/>
  <c r="M21" i="20"/>
  <c r="N21" i="20"/>
  <c r="E22" i="20"/>
  <c r="G22" i="20"/>
  <c r="H22" i="20" s="1"/>
  <c r="L22" i="20"/>
  <c r="M22" i="20"/>
  <c r="N22" i="20"/>
  <c r="O22" i="20"/>
  <c r="P22" i="20"/>
  <c r="E23" i="20"/>
  <c r="G23" i="20"/>
  <c r="H23" i="20" s="1"/>
  <c r="L23" i="20"/>
  <c r="M23" i="20"/>
  <c r="N23" i="20"/>
  <c r="O23" i="20"/>
  <c r="P23" i="20"/>
  <c r="E24" i="20"/>
  <c r="G24" i="20"/>
  <c r="H24" i="20" s="1"/>
  <c r="I24" i="20"/>
  <c r="J24" i="20"/>
  <c r="K24" i="20"/>
  <c r="L24" i="20"/>
  <c r="M24" i="20"/>
  <c r="N24" i="20"/>
  <c r="O24" i="20"/>
  <c r="P24" i="20"/>
  <c r="E25" i="20"/>
  <c r="G25" i="20"/>
  <c r="H25" i="20" s="1"/>
  <c r="I25" i="20"/>
  <c r="J25" i="20"/>
  <c r="K25" i="20"/>
  <c r="L25" i="20"/>
  <c r="M25" i="20"/>
  <c r="N25" i="20"/>
  <c r="O25" i="20"/>
  <c r="P25" i="20"/>
  <c r="E26" i="20"/>
  <c r="G26" i="20"/>
  <c r="H26" i="20" s="1"/>
  <c r="I26" i="20"/>
  <c r="J26" i="20"/>
  <c r="K26" i="20"/>
  <c r="L26" i="20"/>
  <c r="M26" i="20"/>
  <c r="N26" i="20"/>
  <c r="O26" i="20"/>
  <c r="P26" i="20"/>
  <c r="C27" i="20"/>
  <c r="D27" i="20"/>
  <c r="E28" i="20"/>
  <c r="E29" i="20"/>
  <c r="E36" i="20"/>
  <c r="E37" i="20" s="1"/>
  <c r="E38" i="20" s="1"/>
  <c r="G36" i="20"/>
  <c r="H36" i="20" s="1"/>
  <c r="I36" i="20" s="1"/>
  <c r="J36" i="20" s="1"/>
  <c r="K36" i="20" s="1"/>
  <c r="L36" i="20" s="1"/>
  <c r="M36" i="20" s="1"/>
  <c r="N36" i="20" s="1"/>
  <c r="O36" i="20" s="1"/>
  <c r="P36" i="20" s="1"/>
  <c r="Q36" i="20" s="1"/>
  <c r="R36" i="20" s="1"/>
  <c r="S36" i="20" s="1"/>
  <c r="T36" i="20" s="1"/>
  <c r="U36" i="20" s="1"/>
  <c r="V36" i="20" s="1"/>
  <c r="W36" i="20" s="1"/>
  <c r="X36" i="20" s="1"/>
  <c r="Y36" i="20" s="1"/>
  <c r="Z36" i="20" s="1"/>
  <c r="AA36" i="20" s="1"/>
  <c r="AB36" i="20" s="1"/>
  <c r="AC36" i="20" s="1"/>
  <c r="AD36" i="20" s="1"/>
  <c r="AE36" i="20" s="1"/>
  <c r="AF36" i="20" s="1"/>
  <c r="AG36" i="20" s="1"/>
  <c r="AH36" i="20" s="1"/>
  <c r="AI36" i="20" s="1"/>
  <c r="F37" i="20"/>
  <c r="G37" i="20"/>
  <c r="H37" i="20" s="1"/>
  <c r="I37" i="20" s="1"/>
  <c r="J37" i="20" s="1"/>
  <c r="K37" i="20" s="1"/>
  <c r="L37" i="20" s="1"/>
  <c r="M37" i="20" s="1"/>
  <c r="N37" i="20" s="1"/>
  <c r="O37" i="20" s="1"/>
  <c r="P37" i="20" s="1"/>
  <c r="Q37" i="20" s="1"/>
  <c r="R37" i="20" s="1"/>
  <c r="S37" i="20" s="1"/>
  <c r="T37" i="20" s="1"/>
  <c r="U37" i="20" s="1"/>
  <c r="V37" i="20" s="1"/>
  <c r="W37" i="20" s="1"/>
  <c r="X37" i="20" s="1"/>
  <c r="Y37" i="20" s="1"/>
  <c r="Z37" i="20" s="1"/>
  <c r="AA37" i="20" s="1"/>
  <c r="AB37" i="20" s="1"/>
  <c r="AC37" i="20" s="1"/>
  <c r="AD37" i="20" s="1"/>
  <c r="AE37" i="20" s="1"/>
  <c r="AF37" i="20" s="1"/>
  <c r="AG37" i="20" s="1"/>
  <c r="AH37" i="20" s="1"/>
  <c r="AI37" i="20" s="1"/>
  <c r="E42" i="20"/>
  <c r="E53" i="20"/>
  <c r="G42" i="20"/>
  <c r="H42" i="20"/>
  <c r="E43" i="20"/>
  <c r="G43" i="20"/>
  <c r="H43" i="20" s="1"/>
  <c r="I43" i="20" s="1"/>
  <c r="J43" i="20" s="1"/>
  <c r="K43" i="20" s="1"/>
  <c r="L43" i="20" s="1"/>
  <c r="M43" i="20" s="1"/>
  <c r="N43" i="20" s="1"/>
  <c r="O43" i="20" s="1"/>
  <c r="P43" i="20" s="1"/>
  <c r="Q43" i="20" s="1"/>
  <c r="R43" i="20" s="1"/>
  <c r="S43" i="20" s="1"/>
  <c r="T43" i="20" s="1"/>
  <c r="U43" i="20" s="1"/>
  <c r="V43" i="20" s="1"/>
  <c r="W43" i="20" s="1"/>
  <c r="X43" i="20" s="1"/>
  <c r="Y43" i="20" s="1"/>
  <c r="Z43" i="20" s="1"/>
  <c r="AA43" i="20" s="1"/>
  <c r="AB43" i="20" s="1"/>
  <c r="AC43" i="20" s="1"/>
  <c r="AD43" i="20" s="1"/>
  <c r="AE43" i="20" s="1"/>
  <c r="AF43" i="20" s="1"/>
  <c r="AG43" i="20" s="1"/>
  <c r="AH43" i="20" s="1"/>
  <c r="AI43" i="20" s="1"/>
  <c r="E44" i="20"/>
  <c r="G44" i="20"/>
  <c r="H44" i="20" s="1"/>
  <c r="I44" i="20" s="1"/>
  <c r="J44" i="20" s="1"/>
  <c r="K44" i="20" s="1"/>
  <c r="L44" i="20" s="1"/>
  <c r="M44" i="20" s="1"/>
  <c r="N44" i="20" s="1"/>
  <c r="O44" i="20" s="1"/>
  <c r="P44" i="20" s="1"/>
  <c r="Q44" i="20" s="1"/>
  <c r="R44" i="20" s="1"/>
  <c r="S44" i="20" s="1"/>
  <c r="T44" i="20" s="1"/>
  <c r="U44" i="20" s="1"/>
  <c r="V44" i="20" s="1"/>
  <c r="W44" i="20" s="1"/>
  <c r="X44" i="20" s="1"/>
  <c r="Y44" i="20" s="1"/>
  <c r="Z44" i="20" s="1"/>
  <c r="AA44" i="20" s="1"/>
  <c r="AB44" i="20" s="1"/>
  <c r="AC44" i="20" s="1"/>
  <c r="AD44" i="20" s="1"/>
  <c r="AE44" i="20" s="1"/>
  <c r="AF44" i="20" s="1"/>
  <c r="AG44" i="20" s="1"/>
  <c r="AH44" i="20" s="1"/>
  <c r="AI44" i="20" s="1"/>
  <c r="G45" i="20"/>
  <c r="H45" i="20"/>
  <c r="I45" i="20" s="1"/>
  <c r="J45" i="20" s="1"/>
  <c r="K45" i="20" s="1"/>
  <c r="L45" i="20" s="1"/>
  <c r="M45" i="20" s="1"/>
  <c r="N45" i="20" s="1"/>
  <c r="O45" i="20" s="1"/>
  <c r="P45" i="20" s="1"/>
  <c r="Q45" i="20" s="1"/>
  <c r="R45" i="20" s="1"/>
  <c r="S45" i="20" s="1"/>
  <c r="T45" i="20" s="1"/>
  <c r="U45" i="20" s="1"/>
  <c r="V45" i="20" s="1"/>
  <c r="W45" i="20" s="1"/>
  <c r="X45" i="20" s="1"/>
  <c r="Y45" i="20" s="1"/>
  <c r="Z45" i="20" s="1"/>
  <c r="AA45" i="20" s="1"/>
  <c r="AB45" i="20" s="1"/>
  <c r="AC45" i="20" s="1"/>
  <c r="AD45" i="20" s="1"/>
  <c r="AE45" i="20" s="1"/>
  <c r="AF45" i="20" s="1"/>
  <c r="AG45" i="20" s="1"/>
  <c r="AH45" i="20" s="1"/>
  <c r="AI45" i="20" s="1"/>
  <c r="G46" i="20"/>
  <c r="H46" i="20" s="1"/>
  <c r="I46" i="20" s="1"/>
  <c r="J46" i="20" s="1"/>
  <c r="K46" i="20" s="1"/>
  <c r="L46" i="20" s="1"/>
  <c r="M46" i="20" s="1"/>
  <c r="N46" i="20" s="1"/>
  <c r="O46" i="20" s="1"/>
  <c r="P46" i="20" s="1"/>
  <c r="Q46" i="20" s="1"/>
  <c r="R46" i="20" s="1"/>
  <c r="S46" i="20" s="1"/>
  <c r="T46" i="20" s="1"/>
  <c r="U46" i="20" s="1"/>
  <c r="V46" i="20" s="1"/>
  <c r="W46" i="20" s="1"/>
  <c r="X46" i="20" s="1"/>
  <c r="Y46" i="20" s="1"/>
  <c r="Z46" i="20" s="1"/>
  <c r="AA46" i="20" s="1"/>
  <c r="AB46" i="20" s="1"/>
  <c r="AC46" i="20" s="1"/>
  <c r="AD46" i="20" s="1"/>
  <c r="AE46" i="20" s="1"/>
  <c r="AF46" i="20" s="1"/>
  <c r="AG46" i="20" s="1"/>
  <c r="AH46" i="20" s="1"/>
  <c r="AI46" i="20" s="1"/>
  <c r="G47" i="20"/>
  <c r="H47" i="20" s="1"/>
  <c r="G48" i="20"/>
  <c r="H48" i="20" s="1"/>
  <c r="I48" i="20" s="1"/>
  <c r="J48" i="20" s="1"/>
  <c r="K48" i="20" s="1"/>
  <c r="L48" i="20" s="1"/>
  <c r="M48" i="20" s="1"/>
  <c r="N48" i="20" s="1"/>
  <c r="O48" i="20" s="1"/>
  <c r="P48" i="20" s="1"/>
  <c r="Q48" i="20" s="1"/>
  <c r="R48" i="20" s="1"/>
  <c r="S48" i="20" s="1"/>
  <c r="T48" i="20" s="1"/>
  <c r="U48" i="20" s="1"/>
  <c r="V48" i="20" s="1"/>
  <c r="W48" i="20" s="1"/>
  <c r="X48" i="20" s="1"/>
  <c r="Y48" i="20" s="1"/>
  <c r="Z48" i="20" s="1"/>
  <c r="AA48" i="20" s="1"/>
  <c r="AB48" i="20" s="1"/>
  <c r="AC48" i="20" s="1"/>
  <c r="AD48" i="20" s="1"/>
  <c r="AE48" i="20" s="1"/>
  <c r="AF48" i="20" s="1"/>
  <c r="AG48" i="20" s="1"/>
  <c r="AH48" i="20" s="1"/>
  <c r="AI48" i="20" s="1"/>
  <c r="G49" i="20"/>
  <c r="H49" i="20" s="1"/>
  <c r="I49" i="20" s="1"/>
  <c r="J49" i="20" s="1"/>
  <c r="K49" i="20" s="1"/>
  <c r="L49" i="20" s="1"/>
  <c r="M49" i="20" s="1"/>
  <c r="N49" i="20" s="1"/>
  <c r="O49" i="20" s="1"/>
  <c r="P49" i="20" s="1"/>
  <c r="Q49" i="20" s="1"/>
  <c r="R49" i="20" s="1"/>
  <c r="S49" i="20" s="1"/>
  <c r="T49" i="20" s="1"/>
  <c r="U49" i="20" s="1"/>
  <c r="V49" i="20" s="1"/>
  <c r="W49" i="20" s="1"/>
  <c r="X49" i="20" s="1"/>
  <c r="Y49" i="20" s="1"/>
  <c r="Z49" i="20" s="1"/>
  <c r="AA49" i="20" s="1"/>
  <c r="AB49" i="20" s="1"/>
  <c r="AC49" i="20" s="1"/>
  <c r="AD49" i="20" s="1"/>
  <c r="AE49" i="20" s="1"/>
  <c r="AF49" i="20" s="1"/>
  <c r="AG49" i="20" s="1"/>
  <c r="AH49" i="20" s="1"/>
  <c r="AI49" i="20" s="1"/>
  <c r="G50" i="20"/>
  <c r="H50" i="20" s="1"/>
  <c r="I50" i="20" s="1"/>
  <c r="J50" i="20" s="1"/>
  <c r="K50" i="20" s="1"/>
  <c r="L50" i="20" s="1"/>
  <c r="M50" i="20" s="1"/>
  <c r="N50" i="20" s="1"/>
  <c r="O50" i="20" s="1"/>
  <c r="P50" i="20" s="1"/>
  <c r="Q50" i="20" s="1"/>
  <c r="R50" i="20" s="1"/>
  <c r="S50" i="20" s="1"/>
  <c r="T50" i="20" s="1"/>
  <c r="U50" i="20" s="1"/>
  <c r="V50" i="20" s="1"/>
  <c r="W50" i="20" s="1"/>
  <c r="X50" i="20" s="1"/>
  <c r="Y50" i="20" s="1"/>
  <c r="Z50" i="20" s="1"/>
  <c r="AA50" i="20" s="1"/>
  <c r="AB50" i="20" s="1"/>
  <c r="AC50" i="20" s="1"/>
  <c r="AD50" i="20" s="1"/>
  <c r="AE50" i="20" s="1"/>
  <c r="AF50" i="20" s="1"/>
  <c r="AG50" i="20" s="1"/>
  <c r="AH50" i="20" s="1"/>
  <c r="AI50" i="20" s="1"/>
  <c r="G51" i="20"/>
  <c r="H51" i="20" s="1"/>
  <c r="I51" i="20" s="1"/>
  <c r="J51" i="20" s="1"/>
  <c r="K51" i="20" s="1"/>
  <c r="L51" i="20" s="1"/>
  <c r="M51" i="20" s="1"/>
  <c r="N51" i="20" s="1"/>
  <c r="O51" i="20" s="1"/>
  <c r="P51" i="20" s="1"/>
  <c r="Q51" i="20" s="1"/>
  <c r="R51" i="20" s="1"/>
  <c r="S51" i="20" s="1"/>
  <c r="T51" i="20" s="1"/>
  <c r="U51" i="20" s="1"/>
  <c r="V51" i="20" s="1"/>
  <c r="W51" i="20" s="1"/>
  <c r="X51" i="20" s="1"/>
  <c r="Y51" i="20" s="1"/>
  <c r="Z51" i="20" s="1"/>
  <c r="AA51" i="20" s="1"/>
  <c r="AB51" i="20" s="1"/>
  <c r="AC51" i="20" s="1"/>
  <c r="AD51" i="20" s="1"/>
  <c r="AE51" i="20" s="1"/>
  <c r="AF51" i="20" s="1"/>
  <c r="AG51" i="20" s="1"/>
  <c r="AH51" i="20" s="1"/>
  <c r="AI51" i="20" s="1"/>
  <c r="G52" i="20"/>
  <c r="H52" i="20" s="1"/>
  <c r="I52" i="20" s="1"/>
  <c r="J52" i="20" s="1"/>
  <c r="K52" i="20" s="1"/>
  <c r="L52" i="20" s="1"/>
  <c r="M52" i="20" s="1"/>
  <c r="N52" i="20" s="1"/>
  <c r="O52" i="20" s="1"/>
  <c r="P52" i="20" s="1"/>
  <c r="Q52" i="20" s="1"/>
  <c r="R52" i="20" s="1"/>
  <c r="S52" i="20" s="1"/>
  <c r="T52" i="20" s="1"/>
  <c r="U52" i="20" s="1"/>
  <c r="V52" i="20" s="1"/>
  <c r="W52" i="20" s="1"/>
  <c r="X52" i="20" s="1"/>
  <c r="Y52" i="20" s="1"/>
  <c r="Z52" i="20" s="1"/>
  <c r="AA52" i="20" s="1"/>
  <c r="AB52" i="20" s="1"/>
  <c r="AC52" i="20" s="1"/>
  <c r="AD52" i="20" s="1"/>
  <c r="AE52" i="20" s="1"/>
  <c r="AF52" i="20" s="1"/>
  <c r="AG52" i="20" s="1"/>
  <c r="AH52" i="20" s="1"/>
  <c r="AI52" i="20" s="1"/>
  <c r="F53" i="20"/>
  <c r="G55" i="20"/>
  <c r="H55" i="20" s="1"/>
  <c r="I55" i="20" s="1"/>
  <c r="J55" i="20" s="1"/>
  <c r="G56" i="20"/>
  <c r="H56" i="20" s="1"/>
  <c r="G57" i="20"/>
  <c r="H57" i="20" s="1"/>
  <c r="I57" i="20" s="1"/>
  <c r="J57" i="20" s="1"/>
  <c r="K57" i="20" s="1"/>
  <c r="L57" i="20" s="1"/>
  <c r="M57" i="20" s="1"/>
  <c r="N57" i="20" s="1"/>
  <c r="O57" i="20" s="1"/>
  <c r="P57" i="20" s="1"/>
  <c r="Q57" i="20" s="1"/>
  <c r="R57" i="20" s="1"/>
  <c r="S57" i="20" s="1"/>
  <c r="T57" i="20" s="1"/>
  <c r="U57" i="20" s="1"/>
  <c r="V57" i="20" s="1"/>
  <c r="W57" i="20" s="1"/>
  <c r="X57" i="20" s="1"/>
  <c r="Y57" i="20" s="1"/>
  <c r="Z57" i="20" s="1"/>
  <c r="AA57" i="20" s="1"/>
  <c r="AB57" i="20" s="1"/>
  <c r="AC57" i="20" s="1"/>
  <c r="AD57" i="20" s="1"/>
  <c r="AE57" i="20" s="1"/>
  <c r="AF57" i="20" s="1"/>
  <c r="AG57" i="20" s="1"/>
  <c r="AH57" i="20" s="1"/>
  <c r="AI57" i="20" s="1"/>
  <c r="G58" i="20"/>
  <c r="H58" i="20"/>
  <c r="I58" i="20" s="1"/>
  <c r="J58" i="20" s="1"/>
  <c r="K58" i="20" s="1"/>
  <c r="L58" i="20" s="1"/>
  <c r="M58" i="20" s="1"/>
  <c r="N58" i="20" s="1"/>
  <c r="O58" i="20" s="1"/>
  <c r="P58" i="20" s="1"/>
  <c r="Q58" i="20" s="1"/>
  <c r="R58" i="20" s="1"/>
  <c r="S58" i="20" s="1"/>
  <c r="T58" i="20" s="1"/>
  <c r="U58" i="20" s="1"/>
  <c r="V58" i="20" s="1"/>
  <c r="W58" i="20" s="1"/>
  <c r="X58" i="20" s="1"/>
  <c r="Y58" i="20" s="1"/>
  <c r="Z58" i="20" s="1"/>
  <c r="AA58" i="20" s="1"/>
  <c r="AB58" i="20" s="1"/>
  <c r="AC58" i="20" s="1"/>
  <c r="AD58" i="20" s="1"/>
  <c r="AE58" i="20" s="1"/>
  <c r="AF58" i="20" s="1"/>
  <c r="AG58" i="20" s="1"/>
  <c r="AH58" i="20" s="1"/>
  <c r="AI58" i="20" s="1"/>
  <c r="G59" i="20"/>
  <c r="H59" i="20" s="1"/>
  <c r="I59" i="20" s="1"/>
  <c r="J59" i="20" s="1"/>
  <c r="K59" i="20" s="1"/>
  <c r="L59" i="20" s="1"/>
  <c r="M59" i="20" s="1"/>
  <c r="N59" i="20" s="1"/>
  <c r="O59" i="20" s="1"/>
  <c r="P59" i="20" s="1"/>
  <c r="Q59" i="20" s="1"/>
  <c r="R59" i="20" s="1"/>
  <c r="S59" i="20" s="1"/>
  <c r="T59" i="20" s="1"/>
  <c r="U59" i="20" s="1"/>
  <c r="V59" i="20" s="1"/>
  <c r="W59" i="20" s="1"/>
  <c r="X59" i="20" s="1"/>
  <c r="Y59" i="20" s="1"/>
  <c r="Z59" i="20" s="1"/>
  <c r="AA59" i="20" s="1"/>
  <c r="AB59" i="20" s="1"/>
  <c r="AC59" i="20" s="1"/>
  <c r="AD59" i="20" s="1"/>
  <c r="AE59" i="20" s="1"/>
  <c r="AF59" i="20" s="1"/>
  <c r="AG59" i="20" s="1"/>
  <c r="AH59" i="20" s="1"/>
  <c r="AI59" i="20" s="1"/>
  <c r="G60" i="20"/>
  <c r="H60" i="20" s="1"/>
  <c r="I60" i="20" s="1"/>
  <c r="J60" i="20" s="1"/>
  <c r="K60" i="20" s="1"/>
  <c r="L60" i="20" s="1"/>
  <c r="M60" i="20" s="1"/>
  <c r="N60" i="20" s="1"/>
  <c r="O60" i="20" s="1"/>
  <c r="P60" i="20" s="1"/>
  <c r="Q60" i="20" s="1"/>
  <c r="R60" i="20" s="1"/>
  <c r="S60" i="20" s="1"/>
  <c r="T60" i="20" s="1"/>
  <c r="U60" i="20" s="1"/>
  <c r="V60" i="20" s="1"/>
  <c r="W60" i="20" s="1"/>
  <c r="X60" i="20" s="1"/>
  <c r="Y60" i="20" s="1"/>
  <c r="Z60" i="20" s="1"/>
  <c r="AA60" i="20" s="1"/>
  <c r="AB60" i="20" s="1"/>
  <c r="AC60" i="20" s="1"/>
  <c r="AD60" i="20" s="1"/>
  <c r="AE60" i="20" s="1"/>
  <c r="AF60" i="20" s="1"/>
  <c r="AG60" i="20" s="1"/>
  <c r="AH60" i="20" s="1"/>
  <c r="AI60" i="20" s="1"/>
  <c r="G61" i="20"/>
  <c r="H61" i="20"/>
  <c r="I61" i="20" s="1"/>
  <c r="J61" i="20" s="1"/>
  <c r="K61" i="20" s="1"/>
  <c r="L61" i="20" s="1"/>
  <c r="M61" i="20" s="1"/>
  <c r="N61" i="20" s="1"/>
  <c r="O61" i="20" s="1"/>
  <c r="P61" i="20" s="1"/>
  <c r="Q61" i="20" s="1"/>
  <c r="R61" i="20" s="1"/>
  <c r="S61" i="20" s="1"/>
  <c r="T61" i="20" s="1"/>
  <c r="U61" i="20" s="1"/>
  <c r="V61" i="20" s="1"/>
  <c r="W61" i="20" s="1"/>
  <c r="X61" i="20" s="1"/>
  <c r="Y61" i="20" s="1"/>
  <c r="Z61" i="20" s="1"/>
  <c r="AA61" i="20" s="1"/>
  <c r="AB61" i="20" s="1"/>
  <c r="AC61" i="20" s="1"/>
  <c r="AD61" i="20" s="1"/>
  <c r="AE61" i="20" s="1"/>
  <c r="AF61" i="20" s="1"/>
  <c r="AG61" i="20" s="1"/>
  <c r="AH61" i="20" s="1"/>
  <c r="AI61" i="20" s="1"/>
  <c r="G62" i="20"/>
  <c r="H62" i="20" s="1"/>
  <c r="I62" i="20" s="1"/>
  <c r="J62" i="20" s="1"/>
  <c r="K62" i="20" s="1"/>
  <c r="L62" i="20" s="1"/>
  <c r="M62" i="20" s="1"/>
  <c r="N62" i="20" s="1"/>
  <c r="O62" i="20" s="1"/>
  <c r="P62" i="20" s="1"/>
  <c r="Q62" i="20" s="1"/>
  <c r="R62" i="20" s="1"/>
  <c r="S62" i="20" s="1"/>
  <c r="T62" i="20" s="1"/>
  <c r="U62" i="20" s="1"/>
  <c r="V62" i="20" s="1"/>
  <c r="W62" i="20" s="1"/>
  <c r="X62" i="20" s="1"/>
  <c r="Y62" i="20" s="1"/>
  <c r="Z62" i="20" s="1"/>
  <c r="AA62" i="20" s="1"/>
  <c r="AB62" i="20" s="1"/>
  <c r="AC62" i="20" s="1"/>
  <c r="AD62" i="20" s="1"/>
  <c r="AE62" i="20" s="1"/>
  <c r="AF62" i="20" s="1"/>
  <c r="AG62" i="20" s="1"/>
  <c r="AH62" i="20" s="1"/>
  <c r="AI62" i="20" s="1"/>
  <c r="G63" i="20"/>
  <c r="H63" i="20" s="1"/>
  <c r="I63" i="20" s="1"/>
  <c r="J63" i="20" s="1"/>
  <c r="K63" i="20" s="1"/>
  <c r="L63" i="20" s="1"/>
  <c r="M63" i="20" s="1"/>
  <c r="N63" i="20" s="1"/>
  <c r="O63" i="20" s="1"/>
  <c r="P63" i="20" s="1"/>
  <c r="Q63" i="20" s="1"/>
  <c r="R63" i="20" s="1"/>
  <c r="S63" i="20" s="1"/>
  <c r="T63" i="20" s="1"/>
  <c r="U63" i="20" s="1"/>
  <c r="V63" i="20" s="1"/>
  <c r="W63" i="20" s="1"/>
  <c r="X63" i="20" s="1"/>
  <c r="Y63" i="20" s="1"/>
  <c r="Z63" i="20" s="1"/>
  <c r="AA63" i="20" s="1"/>
  <c r="AB63" i="20" s="1"/>
  <c r="AC63" i="20" s="1"/>
  <c r="AD63" i="20" s="1"/>
  <c r="AE63" i="20" s="1"/>
  <c r="AF63" i="20" s="1"/>
  <c r="AG63" i="20" s="1"/>
  <c r="AH63" i="20" s="1"/>
  <c r="AI63" i="20" s="1"/>
  <c r="G64" i="20"/>
  <c r="H64" i="20" s="1"/>
  <c r="I64" i="20" s="1"/>
  <c r="J64" i="20" s="1"/>
  <c r="K64" i="20" s="1"/>
  <c r="L64" i="20" s="1"/>
  <c r="M64" i="20" s="1"/>
  <c r="N64" i="20" s="1"/>
  <c r="O64" i="20" s="1"/>
  <c r="P64" i="20" s="1"/>
  <c r="Q64" i="20" s="1"/>
  <c r="R64" i="20" s="1"/>
  <c r="S64" i="20" s="1"/>
  <c r="T64" i="20" s="1"/>
  <c r="U64" i="20" s="1"/>
  <c r="V64" i="20" s="1"/>
  <c r="W64" i="20" s="1"/>
  <c r="X64" i="20" s="1"/>
  <c r="Y64" i="20" s="1"/>
  <c r="Z64" i="20" s="1"/>
  <c r="AA64" i="20" s="1"/>
  <c r="AB64" i="20" s="1"/>
  <c r="AC64" i="20" s="1"/>
  <c r="AD64" i="20" s="1"/>
  <c r="AE64" i="20" s="1"/>
  <c r="AF64" i="20" s="1"/>
  <c r="AG64" i="20" s="1"/>
  <c r="AH64" i="20" s="1"/>
  <c r="AI64" i="20" s="1"/>
  <c r="E65" i="20"/>
  <c r="E74" i="20" s="1"/>
  <c r="E75" i="20" s="1"/>
  <c r="F65" i="20"/>
  <c r="G67" i="20"/>
  <c r="H67" i="20" s="1"/>
  <c r="G68" i="20"/>
  <c r="H68" i="20" s="1"/>
  <c r="I68" i="20" s="1"/>
  <c r="J68" i="20" s="1"/>
  <c r="K68" i="20" s="1"/>
  <c r="L68" i="20" s="1"/>
  <c r="M68" i="20" s="1"/>
  <c r="N68" i="20" s="1"/>
  <c r="O68" i="20" s="1"/>
  <c r="P68" i="20" s="1"/>
  <c r="Q68" i="20" s="1"/>
  <c r="R68" i="20" s="1"/>
  <c r="S68" i="20" s="1"/>
  <c r="T68" i="20" s="1"/>
  <c r="U68" i="20" s="1"/>
  <c r="V68" i="20" s="1"/>
  <c r="W68" i="20" s="1"/>
  <c r="X68" i="20" s="1"/>
  <c r="Y68" i="20" s="1"/>
  <c r="Z68" i="20" s="1"/>
  <c r="AA68" i="20" s="1"/>
  <c r="AB68" i="20" s="1"/>
  <c r="AC68" i="20" s="1"/>
  <c r="AD68" i="20" s="1"/>
  <c r="AE68" i="20" s="1"/>
  <c r="AF68" i="20" s="1"/>
  <c r="AG68" i="20" s="1"/>
  <c r="AH68" i="20" s="1"/>
  <c r="AI68" i="20" s="1"/>
  <c r="G69" i="20"/>
  <c r="H69" i="20" s="1"/>
  <c r="I69" i="20" s="1"/>
  <c r="J69" i="20" s="1"/>
  <c r="K69" i="20" s="1"/>
  <c r="L69" i="20" s="1"/>
  <c r="M69" i="20" s="1"/>
  <c r="N69" i="20" s="1"/>
  <c r="O69" i="20" s="1"/>
  <c r="P69" i="20" s="1"/>
  <c r="Q69" i="20" s="1"/>
  <c r="R69" i="20" s="1"/>
  <c r="S69" i="20" s="1"/>
  <c r="T69" i="20" s="1"/>
  <c r="U69" i="20" s="1"/>
  <c r="V69" i="20" s="1"/>
  <c r="W69" i="20" s="1"/>
  <c r="X69" i="20" s="1"/>
  <c r="Y69" i="20" s="1"/>
  <c r="Z69" i="20" s="1"/>
  <c r="AA69" i="20" s="1"/>
  <c r="AB69" i="20" s="1"/>
  <c r="AC69" i="20" s="1"/>
  <c r="AD69" i="20" s="1"/>
  <c r="AE69" i="20" s="1"/>
  <c r="AF69" i="20" s="1"/>
  <c r="AG69" i="20" s="1"/>
  <c r="AH69" i="20" s="1"/>
  <c r="AI69" i="20" s="1"/>
  <c r="G70" i="20"/>
  <c r="H70" i="20"/>
  <c r="I70" i="20" s="1"/>
  <c r="J70" i="20" s="1"/>
  <c r="K70" i="20" s="1"/>
  <c r="L70" i="20" s="1"/>
  <c r="M70" i="20" s="1"/>
  <c r="N70" i="20" s="1"/>
  <c r="O70" i="20" s="1"/>
  <c r="P70" i="20" s="1"/>
  <c r="Q70" i="20" s="1"/>
  <c r="R70" i="20" s="1"/>
  <c r="S70" i="20" s="1"/>
  <c r="T70" i="20" s="1"/>
  <c r="U70" i="20" s="1"/>
  <c r="V70" i="20" s="1"/>
  <c r="W70" i="20" s="1"/>
  <c r="X70" i="20" s="1"/>
  <c r="Y70" i="20" s="1"/>
  <c r="Z70" i="20" s="1"/>
  <c r="AA70" i="20" s="1"/>
  <c r="AB70" i="20" s="1"/>
  <c r="AC70" i="20" s="1"/>
  <c r="AD70" i="20" s="1"/>
  <c r="AE70" i="20" s="1"/>
  <c r="AF70" i="20" s="1"/>
  <c r="AG70" i="20" s="1"/>
  <c r="AH70" i="20" s="1"/>
  <c r="AI70" i="20" s="1"/>
  <c r="G71" i="20"/>
  <c r="H71" i="20" s="1"/>
  <c r="I71" i="20" s="1"/>
  <c r="J71" i="20" s="1"/>
  <c r="K71" i="20" s="1"/>
  <c r="L71" i="20" s="1"/>
  <c r="M71" i="20" s="1"/>
  <c r="N71" i="20" s="1"/>
  <c r="O71" i="20" s="1"/>
  <c r="P71" i="20" s="1"/>
  <c r="Q71" i="20" s="1"/>
  <c r="R71" i="20" s="1"/>
  <c r="S71" i="20" s="1"/>
  <c r="T71" i="20" s="1"/>
  <c r="U71" i="20" s="1"/>
  <c r="V71" i="20" s="1"/>
  <c r="W71" i="20" s="1"/>
  <c r="X71" i="20" s="1"/>
  <c r="Y71" i="20" s="1"/>
  <c r="Z71" i="20" s="1"/>
  <c r="AA71" i="20" s="1"/>
  <c r="AB71" i="20" s="1"/>
  <c r="AC71" i="20" s="1"/>
  <c r="AD71" i="20" s="1"/>
  <c r="AE71" i="20" s="1"/>
  <c r="AF71" i="20" s="1"/>
  <c r="AG71" i="20" s="1"/>
  <c r="AH71" i="20" s="1"/>
  <c r="AI71" i="20" s="1"/>
  <c r="E72" i="20"/>
  <c r="F72" i="20"/>
  <c r="E83" i="20"/>
  <c r="E84" i="20"/>
  <c r="F84" i="20"/>
  <c r="G84" i="20" s="1"/>
  <c r="H84" i="20" s="1"/>
  <c r="I84" i="20" s="1"/>
  <c r="J84" i="20" s="1"/>
  <c r="K84" i="20" s="1"/>
  <c r="L84" i="20" s="1"/>
  <c r="M84" i="20" s="1"/>
  <c r="N84" i="20" s="1"/>
  <c r="O84" i="20" s="1"/>
  <c r="P84" i="20" s="1"/>
  <c r="Q84" i="20" s="1"/>
  <c r="R84" i="20" s="1"/>
  <c r="S84" i="20" s="1"/>
  <c r="T84" i="20" s="1"/>
  <c r="U84" i="20" s="1"/>
  <c r="V84" i="20" s="1"/>
  <c r="W84" i="20" s="1"/>
  <c r="X84" i="20" s="1"/>
  <c r="Y84" i="20" s="1"/>
  <c r="Z84" i="20" s="1"/>
  <c r="AA84" i="20" s="1"/>
  <c r="AB84" i="20" s="1"/>
  <c r="AC84" i="20" s="1"/>
  <c r="AD84" i="20" s="1"/>
  <c r="AE84" i="20" s="1"/>
  <c r="AF84" i="20" s="1"/>
  <c r="AG84" i="20" s="1"/>
  <c r="AH84" i="20" s="1"/>
  <c r="AI84" i="20" s="1"/>
  <c r="O52" i="19"/>
  <c r="I56" i="20"/>
  <c r="J56" i="20" s="1"/>
  <c r="M98" i="19"/>
  <c r="O98" i="19" s="1"/>
  <c r="K55" i="19"/>
  <c r="O59" i="19"/>
  <c r="K55" i="20"/>
  <c r="L55" i="20" s="1"/>
  <c r="M55" i="20" s="1"/>
  <c r="N55" i="20" s="1"/>
  <c r="O55" i="20" s="1"/>
  <c r="P55" i="20" s="1"/>
  <c r="Q55" i="20" s="1"/>
  <c r="R55" i="20" s="1"/>
  <c r="S55" i="20" s="1"/>
  <c r="T55" i="20" s="1"/>
  <c r="U55" i="20" s="1"/>
  <c r="V55" i="20" s="1"/>
  <c r="W55" i="20" s="1"/>
  <c r="I42" i="20"/>
  <c r="J42" i="20" s="1"/>
  <c r="K42" i="20" s="1"/>
  <c r="L42" i="20" s="1"/>
  <c r="M42" i="20" s="1"/>
  <c r="K56" i="19"/>
  <c r="E76" i="20" l="1"/>
  <c r="E80" i="20" s="1"/>
  <c r="F15" i="11"/>
  <c r="F16" i="11" s="1"/>
  <c r="G53" i="20"/>
  <c r="F74" i="20"/>
  <c r="F75" i="20" s="1"/>
  <c r="D15" i="11"/>
  <c r="D16" i="11" s="1"/>
  <c r="B24" i="11"/>
  <c r="B16" i="11"/>
  <c r="B14" i="11"/>
  <c r="G15" i="11"/>
  <c r="G16" i="11" s="1"/>
  <c r="B13" i="11"/>
  <c r="B28" i="11"/>
  <c r="D34" i="11"/>
  <c r="C34" i="11"/>
  <c r="C38" i="11" s="1"/>
  <c r="H34" i="11"/>
  <c r="H35" i="11" s="1"/>
  <c r="E34" i="11"/>
  <c r="E38" i="11" s="1"/>
  <c r="B20" i="11"/>
  <c r="G34" i="11"/>
  <c r="G35" i="11" s="1"/>
  <c r="H38" i="11"/>
  <c r="I47" i="20"/>
  <c r="J47" i="20" s="1"/>
  <c r="K47" i="20" s="1"/>
  <c r="L47" i="20" s="1"/>
  <c r="M47" i="20" s="1"/>
  <c r="N47" i="20" s="1"/>
  <c r="O47" i="20" s="1"/>
  <c r="P47" i="20" s="1"/>
  <c r="Q47" i="20" s="1"/>
  <c r="R47" i="20" s="1"/>
  <c r="S47" i="20" s="1"/>
  <c r="T47" i="20" s="1"/>
  <c r="U47" i="20" s="1"/>
  <c r="V47" i="20" s="1"/>
  <c r="W47" i="20" s="1"/>
  <c r="X47" i="20" s="1"/>
  <c r="Y47" i="20" s="1"/>
  <c r="Z47" i="20" s="1"/>
  <c r="AA47" i="20" s="1"/>
  <c r="AB47" i="20" s="1"/>
  <c r="AC47" i="20" s="1"/>
  <c r="AD47" i="20" s="1"/>
  <c r="AE47" i="20" s="1"/>
  <c r="AF47" i="20" s="1"/>
  <c r="AG47" i="20" s="1"/>
  <c r="AH47" i="20" s="1"/>
  <c r="AI47" i="20" s="1"/>
  <c r="H53" i="20"/>
  <c r="N42" i="20"/>
  <c r="O42" i="20" s="1"/>
  <c r="I53" i="20"/>
  <c r="C35" i="11"/>
  <c r="B35" i="11" s="1"/>
  <c r="E27" i="20"/>
  <c r="B12" i="11"/>
  <c r="G53" i="19"/>
  <c r="F34" i="11"/>
  <c r="K56" i="20"/>
  <c r="L56" i="20" s="1"/>
  <c r="J65" i="20"/>
  <c r="I67" i="20"/>
  <c r="H72" i="20"/>
  <c r="K65" i="20"/>
  <c r="X55" i="20"/>
  <c r="L53" i="20"/>
  <c r="K53" i="20"/>
  <c r="M100" i="19"/>
  <c r="G72" i="20"/>
  <c r="I65" i="20"/>
  <c r="H65" i="20"/>
  <c r="G65" i="20"/>
  <c r="K58" i="19"/>
  <c r="E35" i="11" l="1"/>
  <c r="D38" i="11"/>
  <c r="D35" i="11"/>
  <c r="B34" i="11"/>
  <c r="B38" i="11" s="1"/>
  <c r="G38" i="11"/>
  <c r="O53" i="20"/>
  <c r="P42" i="20"/>
  <c r="F35" i="11"/>
  <c r="F38" i="11"/>
  <c r="N53" i="20"/>
  <c r="J53" i="20"/>
  <c r="E30" i="20"/>
  <c r="F34" i="20"/>
  <c r="M53" i="20"/>
  <c r="H74" i="20"/>
  <c r="H75" i="20" s="1"/>
  <c r="G74" i="20"/>
  <c r="K73" i="19"/>
  <c r="O100" i="19"/>
  <c r="K90" i="19"/>
  <c r="Y55" i="20"/>
  <c r="J67" i="20"/>
  <c r="I72" i="20"/>
  <c r="I74" i="20" s="1"/>
  <c r="I75" i="20" s="1"/>
  <c r="M56" i="20"/>
  <c r="L65" i="20"/>
  <c r="I34" i="11" l="1"/>
  <c r="P53" i="20"/>
  <c r="Q42" i="20"/>
  <c r="F35" i="20"/>
  <c r="G35" i="20" s="1"/>
  <c r="H35" i="20" s="1"/>
  <c r="I35" i="20" s="1"/>
  <c r="J35" i="20" s="1"/>
  <c r="K35" i="20" s="1"/>
  <c r="L35" i="20" s="1"/>
  <c r="M35" i="20" s="1"/>
  <c r="N35" i="20" s="1"/>
  <c r="O35" i="20" s="1"/>
  <c r="P35" i="20" s="1"/>
  <c r="Q35" i="20" s="1"/>
  <c r="R35" i="20" s="1"/>
  <c r="S35" i="20" s="1"/>
  <c r="T35" i="20" s="1"/>
  <c r="U35" i="20" s="1"/>
  <c r="V35" i="20" s="1"/>
  <c r="W35" i="20" s="1"/>
  <c r="X35" i="20" s="1"/>
  <c r="Y35" i="20" s="1"/>
  <c r="Z35" i="20" s="1"/>
  <c r="AA35" i="20" s="1"/>
  <c r="AB35" i="20" s="1"/>
  <c r="AC35" i="20" s="1"/>
  <c r="AD35" i="20" s="1"/>
  <c r="AE35" i="20" s="1"/>
  <c r="AF35" i="20" s="1"/>
  <c r="AG35" i="20" s="1"/>
  <c r="AH35" i="20" s="1"/>
  <c r="AI35" i="20" s="1"/>
  <c r="G34" i="20"/>
  <c r="N56" i="20"/>
  <c r="M65" i="20"/>
  <c r="K67" i="20"/>
  <c r="J72" i="20"/>
  <c r="J74" i="20" s="1"/>
  <c r="J75" i="20" s="1"/>
  <c r="Z55" i="20"/>
  <c r="G75" i="20"/>
  <c r="R42" i="20" l="1"/>
  <c r="Q53" i="20"/>
  <c r="F38" i="20"/>
  <c r="G38" i="20"/>
  <c r="G76" i="20" s="1"/>
  <c r="G80" i="20" s="1"/>
  <c r="H34" i="20"/>
  <c r="AA55" i="20"/>
  <c r="L67" i="20"/>
  <c r="K72" i="20"/>
  <c r="K74" i="20" s="1"/>
  <c r="K75" i="20" s="1"/>
  <c r="O56" i="20"/>
  <c r="N65" i="20"/>
  <c r="G79" i="20" l="1"/>
  <c r="F76" i="20"/>
  <c r="F80" i="20" s="1"/>
  <c r="F83" i="20" s="1"/>
  <c r="G83" i="20" s="1"/>
  <c r="D48" i="20"/>
  <c r="I34" i="20"/>
  <c r="H38" i="20"/>
  <c r="H76" i="20" s="1"/>
  <c r="R53" i="20"/>
  <c r="S42" i="20"/>
  <c r="P56" i="20"/>
  <c r="O65" i="20"/>
  <c r="M67" i="20"/>
  <c r="L72" i="20"/>
  <c r="L74" i="20" s="1"/>
  <c r="L75" i="20" s="1"/>
  <c r="AB55" i="20"/>
  <c r="I38" i="20" l="1"/>
  <c r="I76" i="20" s="1"/>
  <c r="J34" i="20"/>
  <c r="T42" i="20"/>
  <c r="S53" i="20"/>
  <c r="H80" i="20"/>
  <c r="H83" i="20" s="1"/>
  <c r="H79" i="20"/>
  <c r="AC55" i="20"/>
  <c r="N67" i="20"/>
  <c r="M72" i="20"/>
  <c r="M74" i="20" s="1"/>
  <c r="M75" i="20" s="1"/>
  <c r="Q56" i="20"/>
  <c r="P65" i="20"/>
  <c r="U42" i="20" l="1"/>
  <c r="T53" i="20"/>
  <c r="J38" i="20"/>
  <c r="J76" i="20" s="1"/>
  <c r="K34" i="20"/>
  <c r="I80" i="20"/>
  <c r="I83" i="20" s="1"/>
  <c r="I79" i="20"/>
  <c r="R56" i="20"/>
  <c r="Q65" i="20"/>
  <c r="O67" i="20"/>
  <c r="N72" i="20"/>
  <c r="N74" i="20" s="1"/>
  <c r="N75" i="20" s="1"/>
  <c r="AD55" i="20"/>
  <c r="J79" i="20" l="1"/>
  <c r="J80" i="20"/>
  <c r="J83" i="20" s="1"/>
  <c r="V42" i="20"/>
  <c r="U53" i="20"/>
  <c r="K38" i="20"/>
  <c r="K76" i="20" s="1"/>
  <c r="L34" i="20"/>
  <c r="AE55" i="20"/>
  <c r="P67" i="20"/>
  <c r="O72" i="20"/>
  <c r="O74" i="20" s="1"/>
  <c r="O75" i="20" s="1"/>
  <c r="S56" i="20"/>
  <c r="R65" i="20"/>
  <c r="W42" i="20" l="1"/>
  <c r="V53" i="20"/>
  <c r="K79" i="20"/>
  <c r="K80" i="20"/>
  <c r="K83" i="20" s="1"/>
  <c r="M34" i="20"/>
  <c r="L38" i="20"/>
  <c r="L76" i="20" s="1"/>
  <c r="AF55" i="20"/>
  <c r="T56" i="20"/>
  <c r="S65" i="20"/>
  <c r="Q67" i="20"/>
  <c r="P72" i="20"/>
  <c r="P74" i="20" s="1"/>
  <c r="P75" i="20" s="1"/>
  <c r="L80" i="20" l="1"/>
  <c r="L83" i="20" s="1"/>
  <c r="L79" i="20"/>
  <c r="N34" i="20"/>
  <c r="M38" i="20"/>
  <c r="M76" i="20" s="1"/>
  <c r="X42" i="20"/>
  <c r="W53" i="20"/>
  <c r="R67" i="20"/>
  <c r="Q72" i="20"/>
  <c r="Q74" i="20" s="1"/>
  <c r="Q75" i="20" s="1"/>
  <c r="U56" i="20"/>
  <c r="T65" i="20"/>
  <c r="AG55" i="20"/>
  <c r="M80" i="20" l="1"/>
  <c r="M83" i="20" s="1"/>
  <c r="M79" i="20"/>
  <c r="N38" i="20"/>
  <c r="N76" i="20" s="1"/>
  <c r="O34" i="20"/>
  <c r="Y42" i="20"/>
  <c r="X53" i="20"/>
  <c r="AH55" i="20"/>
  <c r="V56" i="20"/>
  <c r="U65" i="20"/>
  <c r="R72" i="20"/>
  <c r="R74" i="20" s="1"/>
  <c r="R75" i="20" s="1"/>
  <c r="S67" i="20"/>
  <c r="N80" i="20" l="1"/>
  <c r="N83" i="20" s="1"/>
  <c r="N79" i="20"/>
  <c r="P34" i="20"/>
  <c r="O38" i="20"/>
  <c r="O76" i="20" s="1"/>
  <c r="Y53" i="20"/>
  <c r="Z42" i="20"/>
  <c r="W56" i="20"/>
  <c r="V65" i="20"/>
  <c r="T67" i="20"/>
  <c r="S72" i="20"/>
  <c r="S74" i="20" s="1"/>
  <c r="S75" i="20" s="1"/>
  <c r="AI55" i="20"/>
  <c r="O80" i="20" l="1"/>
  <c r="O83" i="20" s="1"/>
  <c r="O79" i="20"/>
  <c r="Q34" i="20"/>
  <c r="P38" i="20"/>
  <c r="P76" i="20" s="1"/>
  <c r="AA42" i="20"/>
  <c r="Z53" i="20"/>
  <c r="U67" i="20"/>
  <c r="T72" i="20"/>
  <c r="T74" i="20" s="1"/>
  <c r="T75" i="20" s="1"/>
  <c r="X56" i="20"/>
  <c r="W65" i="20"/>
  <c r="Q38" i="20" l="1"/>
  <c r="Q76" i="20" s="1"/>
  <c r="R34" i="20"/>
  <c r="P80" i="20"/>
  <c r="P83" i="20" s="1"/>
  <c r="P79" i="20"/>
  <c r="AA53" i="20"/>
  <c r="AB42" i="20"/>
  <c r="Y56" i="20"/>
  <c r="X65" i="20"/>
  <c r="V67" i="20"/>
  <c r="U72" i="20"/>
  <c r="U74" i="20" s="1"/>
  <c r="U75" i="20" s="1"/>
  <c r="AC42" i="20" l="1"/>
  <c r="AB53" i="20"/>
  <c r="R38" i="20"/>
  <c r="R76" i="20" s="1"/>
  <c r="S34" i="20"/>
  <c r="Q80" i="20"/>
  <c r="Q83" i="20" s="1"/>
  <c r="Q79" i="20"/>
  <c r="W67" i="20"/>
  <c r="V72" i="20"/>
  <c r="V74" i="20" s="1"/>
  <c r="V75" i="20" s="1"/>
  <c r="Z56" i="20"/>
  <c r="Y65" i="20"/>
  <c r="R80" i="20" l="1"/>
  <c r="R83" i="20" s="1"/>
  <c r="R79" i="20"/>
  <c r="T34" i="20"/>
  <c r="S38" i="20"/>
  <c r="S76" i="20" s="1"/>
  <c r="AC53" i="20"/>
  <c r="AD42" i="20"/>
  <c r="AA56" i="20"/>
  <c r="Z65" i="20"/>
  <c r="X67" i="20"/>
  <c r="W72" i="20"/>
  <c r="W74" i="20" s="1"/>
  <c r="W75" i="20" s="1"/>
  <c r="U34" i="20" l="1"/>
  <c r="T38" i="20"/>
  <c r="T76" i="20" s="1"/>
  <c r="AE42" i="20"/>
  <c r="AD53" i="20"/>
  <c r="S79" i="20"/>
  <c r="S80" i="20"/>
  <c r="S83" i="20" s="1"/>
  <c r="X72" i="20"/>
  <c r="X74" i="20" s="1"/>
  <c r="X75" i="20" s="1"/>
  <c r="Y67" i="20"/>
  <c r="AB56" i="20"/>
  <c r="AA65" i="20"/>
  <c r="T80" i="20" l="1"/>
  <c r="T83" i="20" s="1"/>
  <c r="T79" i="20"/>
  <c r="AE53" i="20"/>
  <c r="AF42" i="20"/>
  <c r="U38" i="20"/>
  <c r="U76" i="20" s="1"/>
  <c r="V34" i="20"/>
  <c r="AC56" i="20"/>
  <c r="AB65" i="20"/>
  <c r="Z67" i="20"/>
  <c r="Y72" i="20"/>
  <c r="Y74" i="20" s="1"/>
  <c r="Y75" i="20" s="1"/>
  <c r="AG42" i="20" l="1"/>
  <c r="AF53" i="20"/>
  <c r="V38" i="20"/>
  <c r="V76" i="20" s="1"/>
  <c r="W34" i="20"/>
  <c r="U80" i="20"/>
  <c r="U83" i="20" s="1"/>
  <c r="U79" i="20"/>
  <c r="Z72" i="20"/>
  <c r="Z74" i="20" s="1"/>
  <c r="Z75" i="20" s="1"/>
  <c r="AA67" i="20"/>
  <c r="AD56" i="20"/>
  <c r="AC65" i="20"/>
  <c r="V79" i="20" l="1"/>
  <c r="V80" i="20"/>
  <c r="V83" i="20" s="1"/>
  <c r="X34" i="20"/>
  <c r="W38" i="20"/>
  <c r="W76" i="20" s="1"/>
  <c r="AH42" i="20"/>
  <c r="AG53" i="20"/>
  <c r="AE56" i="20"/>
  <c r="AD65" i="20"/>
  <c r="AB67" i="20"/>
  <c r="AA72" i="20"/>
  <c r="AA74" i="20" s="1"/>
  <c r="AA75" i="20" s="1"/>
  <c r="X38" i="20" l="1"/>
  <c r="X76" i="20" s="1"/>
  <c r="Y34" i="20"/>
  <c r="W79" i="20"/>
  <c r="W80" i="20"/>
  <c r="W83" i="20" s="1"/>
  <c r="AH53" i="20"/>
  <c r="AI42" i="20"/>
  <c r="AI53" i="20" s="1"/>
  <c r="AB72" i="20"/>
  <c r="AB74" i="20" s="1"/>
  <c r="AB75" i="20" s="1"/>
  <c r="AC67" i="20"/>
  <c r="AF56" i="20"/>
  <c r="AE65" i="20"/>
  <c r="Y38" i="20" l="1"/>
  <c r="Y76" i="20" s="1"/>
  <c r="Z34" i="20"/>
  <c r="X79" i="20"/>
  <c r="X80" i="20"/>
  <c r="X83" i="20" s="1"/>
  <c r="AG56" i="20"/>
  <c r="AF65" i="20"/>
  <c r="AD67" i="20"/>
  <c r="AC72" i="20"/>
  <c r="AC74" i="20" s="1"/>
  <c r="AC75" i="20" s="1"/>
  <c r="AA34" i="20" l="1"/>
  <c r="Z38" i="20"/>
  <c r="Z76" i="20" s="1"/>
  <c r="Y80" i="20"/>
  <c r="Y83" i="20" s="1"/>
  <c r="Y79" i="20"/>
  <c r="AD72" i="20"/>
  <c r="AD74" i="20" s="1"/>
  <c r="AD75" i="20" s="1"/>
  <c r="AE67" i="20"/>
  <c r="AH56" i="20"/>
  <c r="AG65" i="20"/>
  <c r="Z79" i="20" l="1"/>
  <c r="Z80" i="20"/>
  <c r="Z83" i="20" s="1"/>
  <c r="AB34" i="20"/>
  <c r="AA38" i="20"/>
  <c r="AA76" i="20" s="1"/>
  <c r="AI56" i="20"/>
  <c r="AI65" i="20" s="1"/>
  <c r="AH65" i="20"/>
  <c r="AF67" i="20"/>
  <c r="AE72" i="20"/>
  <c r="AE74" i="20" s="1"/>
  <c r="AE75" i="20" s="1"/>
  <c r="AC34" i="20" l="1"/>
  <c r="AB38" i="20"/>
  <c r="AB76" i="20" s="1"/>
  <c r="AA80" i="20"/>
  <c r="AA83" i="20" s="1"/>
  <c r="AA79" i="20"/>
  <c r="AG67" i="20"/>
  <c r="AF72" i="20"/>
  <c r="AF74" i="20" s="1"/>
  <c r="AF75" i="20" s="1"/>
  <c r="AB79" i="20" l="1"/>
  <c r="AB80" i="20"/>
  <c r="AB83" i="20" s="1"/>
  <c r="AD34" i="20"/>
  <c r="AC38" i="20"/>
  <c r="AC76" i="20" s="1"/>
  <c r="AH67" i="20"/>
  <c r="AG72" i="20"/>
  <c r="AG74" i="20" s="1"/>
  <c r="AG75" i="20" s="1"/>
  <c r="AE34" i="20" l="1"/>
  <c r="AD38" i="20"/>
  <c r="AD76" i="20" s="1"/>
  <c r="AC79" i="20"/>
  <c r="AC80" i="20"/>
  <c r="AC83" i="20" s="1"/>
  <c r="AI67" i="20"/>
  <c r="AI72" i="20" s="1"/>
  <c r="AI74" i="20" s="1"/>
  <c r="AI75" i="20" s="1"/>
  <c r="AH72" i="20"/>
  <c r="AH74" i="20" s="1"/>
  <c r="AH75" i="20" s="1"/>
  <c r="AD80" i="20" l="1"/>
  <c r="AD83" i="20" s="1"/>
  <c r="AD79" i="20"/>
  <c r="AE38" i="20"/>
  <c r="AE76" i="20" s="1"/>
  <c r="AF34" i="20"/>
  <c r="AE80" i="20" l="1"/>
  <c r="AE83" i="20" s="1"/>
  <c r="AE79" i="20"/>
  <c r="AF38" i="20"/>
  <c r="AF76" i="20" s="1"/>
  <c r="AG34" i="20"/>
  <c r="AG38" i="20" l="1"/>
  <c r="AG76" i="20" s="1"/>
  <c r="AH34" i="20"/>
  <c r="AF80" i="20"/>
  <c r="AF83" i="20" s="1"/>
  <c r="AF79" i="20"/>
  <c r="AH38" i="20" l="1"/>
  <c r="AH76" i="20" s="1"/>
  <c r="AI34" i="20"/>
  <c r="AI38" i="20" s="1"/>
  <c r="AI76" i="20" s="1"/>
  <c r="AG80" i="20"/>
  <c r="AG83" i="20" s="1"/>
  <c r="AG79" i="20"/>
  <c r="AI79" i="20" l="1"/>
  <c r="AI80" i="20"/>
  <c r="C89" i="20"/>
  <c r="AH79" i="20"/>
  <c r="AH80" i="20"/>
  <c r="AH83" i="20" s="1"/>
  <c r="AI83" i="20" l="1"/>
  <c r="U37" i="26" l="1"/>
  <c r="T58" i="26"/>
  <c r="U63" i="26"/>
  <c r="U48" i="26"/>
  <c r="T59" i="26"/>
  <c r="T30" i="26"/>
  <c r="J76" i="26"/>
  <c r="J77" i="26"/>
</calcChain>
</file>

<file path=xl/sharedStrings.xml><?xml version="1.0" encoding="utf-8"?>
<sst xmlns="http://schemas.openxmlformats.org/spreadsheetml/2006/main" count="1086" uniqueCount="810">
  <si>
    <t>2.2</t>
  </si>
  <si>
    <t>2.3</t>
  </si>
  <si>
    <t>2.5</t>
  </si>
  <si>
    <t>2.6</t>
  </si>
  <si>
    <t>2.7</t>
  </si>
  <si>
    <t>3.1</t>
  </si>
  <si>
    <t>Site has passed Phase I Environmental Site Assessment</t>
  </si>
  <si>
    <t>3.2</t>
  </si>
  <si>
    <t>3.3</t>
  </si>
  <si>
    <t>3.5</t>
  </si>
  <si>
    <t>4.2</t>
  </si>
  <si>
    <t>5.1a</t>
  </si>
  <si>
    <t>5.1b</t>
  </si>
  <si>
    <t>5.2</t>
  </si>
  <si>
    <t>5.4</t>
  </si>
  <si>
    <t>5.6a</t>
  </si>
  <si>
    <t>5.6b</t>
  </si>
  <si>
    <t>6.1</t>
  </si>
  <si>
    <t>6.2</t>
  </si>
  <si>
    <t>6.3</t>
  </si>
  <si>
    <t>Carpet will not be used on this project</t>
  </si>
  <si>
    <t>7.5a</t>
  </si>
  <si>
    <t>7.5b</t>
  </si>
  <si>
    <t>Site will implement EPA's BMP for erosion control at least including measures listed in the criteria</t>
  </si>
  <si>
    <t>Total Hard Costs Per Unit</t>
  </si>
  <si>
    <t>Total Soft Costs Per Unit</t>
  </si>
  <si>
    <t>Total Soft Costs Per Unit Type - ALL</t>
  </si>
  <si>
    <t>Total Hard Costs Per Unit Type - ALL</t>
  </si>
  <si>
    <t>Total Constr &amp; Cont Per Unit Type - ALL</t>
  </si>
  <si>
    <t>Total Development Costs by Unit Type - ALL</t>
  </si>
  <si>
    <t>* PLEASE DELETE ALL COLUMNS NOT USED,  SO AVOID ANY FORMULA ERRORS IN YOUR SUBMISSION</t>
  </si>
  <si>
    <t>Development Site #</t>
  </si>
  <si>
    <t>Land Residual For Development Sites - HOMEOWNERSHIP</t>
  </si>
  <si>
    <t>Note: This form must be completed for EACH Homeownership Development Site. Two Forms are provided below.</t>
  </si>
  <si>
    <t>#Ex: 1</t>
  </si>
  <si>
    <t>Development Site ID#</t>
  </si>
  <si>
    <t>7.6a</t>
  </si>
  <si>
    <t>Source and Uses (Rental and Homeownership)</t>
  </si>
  <si>
    <t>Developer:</t>
  </si>
  <si>
    <t>Site Address:</t>
  </si>
  <si>
    <t>CDC</t>
  </si>
  <si>
    <t xml:space="preserve">N/A </t>
  </si>
  <si>
    <t>Total Units</t>
  </si>
  <si>
    <t>Prepared by:</t>
  </si>
  <si>
    <t>Start Date:</t>
  </si>
  <si>
    <t>Location</t>
  </si>
  <si>
    <t>Predevelopment</t>
  </si>
  <si>
    <t>Sources</t>
  </si>
  <si>
    <t>Take Out</t>
  </si>
  <si>
    <t>Position</t>
  </si>
  <si>
    <t>Term YR</t>
  </si>
  <si>
    <t>Amount</t>
  </si>
  <si>
    <t>Total</t>
  </si>
  <si>
    <t>Per Unit</t>
  </si>
  <si>
    <t>Lender</t>
  </si>
  <si>
    <t xml:space="preserve">Site Appraisal </t>
  </si>
  <si>
    <t>Environmental</t>
  </si>
  <si>
    <t>Equity</t>
  </si>
  <si>
    <t>Earnest Money</t>
  </si>
  <si>
    <t>Other:</t>
  </si>
  <si>
    <t xml:space="preserve">Other: </t>
  </si>
  <si>
    <t>SUBTOTAL</t>
  </si>
  <si>
    <t>Acquisition</t>
  </si>
  <si>
    <t>Buildings</t>
  </si>
  <si>
    <t>1st</t>
  </si>
  <si>
    <t>Land</t>
  </si>
  <si>
    <t>Carrying Charges</t>
  </si>
  <si>
    <t xml:space="preserve">  </t>
  </si>
  <si>
    <t>Real Estate Taxes</t>
  </si>
  <si>
    <t>Construction (Hard and Soft Costs)</t>
  </si>
  <si>
    <t>Construction</t>
  </si>
  <si>
    <t>Hard Cost</t>
  </si>
  <si>
    <t>2nd</t>
  </si>
  <si>
    <t>Site Work</t>
  </si>
  <si>
    <t>3rd</t>
  </si>
  <si>
    <t>Commercial</t>
  </si>
  <si>
    <t>General Conditions</t>
  </si>
  <si>
    <t>Contractor's Overhead</t>
  </si>
  <si>
    <t>Contractor's Profit</t>
  </si>
  <si>
    <t>Bond Premium</t>
  </si>
  <si>
    <t>Contingency</t>
  </si>
  <si>
    <t>Sources of Fees Paid After Construction Completion</t>
  </si>
  <si>
    <t>Uses</t>
  </si>
  <si>
    <t>Soft Cost</t>
  </si>
  <si>
    <t>Reserves</t>
  </si>
  <si>
    <t>Accounting and Audit</t>
  </si>
  <si>
    <t>Dev. Fees</t>
  </si>
  <si>
    <t>Acq./Construction Interest</t>
  </si>
  <si>
    <t>Other: Sinking  Fund</t>
  </si>
  <si>
    <t>Acq./Construction Loan /misc fees</t>
  </si>
  <si>
    <t>Appraisal Fee</t>
  </si>
  <si>
    <t>Architect and Engineering</t>
  </si>
  <si>
    <t>Bank Engineer/Inspection</t>
  </si>
  <si>
    <t>Permit Expeditor</t>
  </si>
  <si>
    <t>Construction Bond</t>
  </si>
  <si>
    <t>Total Development Cost</t>
  </si>
  <si>
    <t>Construction Interest</t>
  </si>
  <si>
    <t>Consultant</t>
  </si>
  <si>
    <t xml:space="preserve">PERMANENT FINANCING </t>
  </si>
  <si>
    <t>DCHFA Fees</t>
  </si>
  <si>
    <t>PMT/YR</t>
  </si>
  <si>
    <t>Developer's Fee</t>
  </si>
  <si>
    <t>Environmental Survey</t>
  </si>
  <si>
    <t>Furniture (example unit)</t>
  </si>
  <si>
    <t xml:space="preserve">Insurance Builder's Risk &amp; Bldng </t>
  </si>
  <si>
    <t>Equity Dev. Fee</t>
  </si>
  <si>
    <t>Insurance Liability</t>
  </si>
  <si>
    <t>Partnership Equity</t>
  </si>
  <si>
    <t>Lender Fees</t>
  </si>
  <si>
    <t>Legal  Fees (Borrower's Legal Council)</t>
  </si>
  <si>
    <t>Legal  Lender</t>
  </si>
  <si>
    <t>Market Study</t>
  </si>
  <si>
    <t>TOTAL</t>
  </si>
  <si>
    <t>Marketing/Advertising/Merchandising</t>
  </si>
  <si>
    <t>Misc/Lender Fees</t>
  </si>
  <si>
    <t>Operating Reserve</t>
  </si>
  <si>
    <t>Organizational Costs</t>
  </si>
  <si>
    <t>Note:</t>
  </si>
  <si>
    <t>Permits and Fees</t>
  </si>
  <si>
    <t>Rent-Up Reserve</t>
  </si>
  <si>
    <t>Replacement Reserve</t>
  </si>
  <si>
    <t>Security</t>
  </si>
  <si>
    <t>Soft Cost Contingency</t>
  </si>
  <si>
    <t xml:space="preserve">Survey </t>
  </si>
  <si>
    <t>Syndication Fee</t>
  </si>
  <si>
    <t>Tax Credit Application Fee</t>
  </si>
  <si>
    <t>Taxes  - Real Estate</t>
  </si>
  <si>
    <t>Title &amp; Recording</t>
  </si>
  <si>
    <t>SUBTOTAL Hard and Soft</t>
  </si>
  <si>
    <r>
      <t xml:space="preserve">DEVELOPMENT BUDGET: </t>
    </r>
    <r>
      <rPr>
        <b/>
        <i/>
        <u/>
        <sz val="14"/>
        <rFont val="Times New Roman"/>
        <family val="1"/>
      </rPr>
      <t>SOURCES</t>
    </r>
  </si>
  <si>
    <r>
      <t xml:space="preserve">DEVELOPMENT BUDGET: </t>
    </r>
    <r>
      <rPr>
        <b/>
        <i/>
        <u/>
        <sz val="14"/>
        <rFont val="Times New Roman"/>
        <family val="1"/>
      </rPr>
      <t>USES</t>
    </r>
  </si>
  <si>
    <t>Residential  - Subtotal (Rows 35-51)</t>
  </si>
  <si>
    <t>Note: This form must be completed for EACH Development Site.</t>
  </si>
  <si>
    <t xml:space="preserve">C. Soft Costs </t>
  </si>
  <si>
    <t>B. Predevelopment &amp; Acquisition Costs</t>
  </si>
  <si>
    <t>Total Development Costs Per Unit</t>
  </si>
  <si>
    <t xml:space="preserve">D. Total Development Costs </t>
  </si>
  <si>
    <t>SC/GC Costs Per SF</t>
  </si>
  <si>
    <t>Total Dev. Costs Per SF</t>
  </si>
  <si>
    <t>7.6b</t>
  </si>
  <si>
    <t>Project will not use combustion equipment</t>
  </si>
  <si>
    <t>7.9a</t>
  </si>
  <si>
    <t>7.9b</t>
  </si>
  <si>
    <t>The project is moderate rehab</t>
  </si>
  <si>
    <t># of Units</t>
  </si>
  <si>
    <t>ID#</t>
  </si>
  <si>
    <t># of Bedrooms</t>
  </si>
  <si>
    <t># of Baths</t>
  </si>
  <si>
    <t>Square Foot Total</t>
  </si>
  <si>
    <t>New Construction or Rehab Cost</t>
  </si>
  <si>
    <t>Type of Home (Ex: single family, duplex,townhome or condo)</t>
  </si>
  <si>
    <t>What is the household's income as a percentage of AMI?</t>
  </si>
  <si>
    <t>How did you calculate the affordability?</t>
  </si>
  <si>
    <t>Address</t>
  </si>
  <si>
    <t>Construction Start Date</t>
  </si>
  <si>
    <t>Rough-In Inspection Date</t>
  </si>
  <si>
    <t>Please describe dates by month and year.</t>
  </si>
  <si>
    <t xml:space="preserve"> </t>
  </si>
  <si>
    <t>11Z</t>
  </si>
  <si>
    <t>Development Schedule</t>
  </si>
  <si>
    <t>Final DCRA Approvals</t>
  </si>
  <si>
    <t>A. Proposed Sales Price</t>
  </si>
  <si>
    <t>(Seller Closing Costs)</t>
  </si>
  <si>
    <t>Demolition</t>
  </si>
  <si>
    <t>Foundation Walls</t>
  </si>
  <si>
    <t>Street Utilities</t>
  </si>
  <si>
    <t>Masonry/Concrete</t>
  </si>
  <si>
    <t>Roof and Gutters</t>
  </si>
  <si>
    <t>Siding</t>
  </si>
  <si>
    <t>Insulation/Waterproofing</t>
  </si>
  <si>
    <t>Windows and Doors</t>
  </si>
  <si>
    <t>Rough Carpentry</t>
  </si>
  <si>
    <t>Finish Carpentry</t>
  </si>
  <si>
    <t>Painting and Drywall</t>
  </si>
  <si>
    <t>Plumbing</t>
  </si>
  <si>
    <t>Electrical</t>
  </si>
  <si>
    <t>HVAC</t>
  </si>
  <si>
    <t>Tile and Flooring</t>
  </si>
  <si>
    <t>Appliances and Accessories</t>
  </si>
  <si>
    <t>Landscaping</t>
  </si>
  <si>
    <t>Fencing and Security</t>
  </si>
  <si>
    <t>Title and Recording</t>
  </si>
  <si>
    <t>Other</t>
  </si>
  <si>
    <t>F. Calculation of Land Residual</t>
  </si>
  <si>
    <t>Property Identification and Project Summary</t>
  </si>
  <si>
    <t>123 ABC Street NW</t>
  </si>
  <si>
    <t>Single Family</t>
  </si>
  <si>
    <t>New Construction</t>
  </si>
  <si>
    <t>List all property ID numbers in the same order as listed in the Property Identification and Project Summary Table.</t>
  </si>
  <si>
    <t>B. Hard Construction Costs</t>
  </si>
  <si>
    <t>Insulation</t>
  </si>
  <si>
    <t>Roofing</t>
  </si>
  <si>
    <t>Exterior Doors</t>
  </si>
  <si>
    <t>Windows</t>
  </si>
  <si>
    <t>Appliances</t>
  </si>
  <si>
    <t>Cabintes/Countertops</t>
  </si>
  <si>
    <t>Water Heater</t>
  </si>
  <si>
    <t>Furnaces</t>
  </si>
  <si>
    <t>Property ID #</t>
  </si>
  <si>
    <t>Initial Sales Price to Homeowner</t>
  </si>
  <si>
    <t>Sales Price to Homebuyer</t>
  </si>
  <si>
    <t>What is the household's annual income?</t>
  </si>
  <si>
    <t>Unit Type A</t>
  </si>
  <si>
    <t>Unit Type B</t>
  </si>
  <si>
    <t>Unit Type C</t>
  </si>
  <si>
    <t>Unit Type D</t>
  </si>
  <si>
    <t>Unit Type E</t>
  </si>
  <si>
    <t>Unit Type Decription (see key)</t>
  </si>
  <si>
    <t>Gross Sales Proceeds Per Unit</t>
  </si>
  <si>
    <t>Gross Sales Proceeeds Per Unit Type</t>
  </si>
  <si>
    <t>Total Constr. &amp; Cont. Per Unit</t>
  </si>
  <si>
    <t>Number of Units to be developed</t>
  </si>
  <si>
    <t>Total Sale Price By Unit Type</t>
  </si>
  <si>
    <t>Land Residual Per Unit Type</t>
  </si>
  <si>
    <t>Total Estimated Sq Ft per unit</t>
  </si>
  <si>
    <t>Rate</t>
  </si>
  <si>
    <t>KEY</t>
  </si>
  <si>
    <t>3 Bedroom                      3BR</t>
  </si>
  <si>
    <t>2 Bedroom                      2BR</t>
  </si>
  <si>
    <t>1 Bedroom                      1BR</t>
  </si>
  <si>
    <t>Efficiency                           E</t>
  </si>
  <si>
    <t>4 Bedroom                      4BR</t>
  </si>
  <si>
    <t>Indoor Air Quality</t>
  </si>
  <si>
    <t>Plumbing Fixtures</t>
  </si>
  <si>
    <t>Water</t>
  </si>
  <si>
    <t>Additional information on sustainable residential development can be found at</t>
  </si>
  <si>
    <t>www.greencommuntiesonline.org or by contacting the DC Office of Planning at (202) 535-1556.</t>
  </si>
  <si>
    <t>Property Address</t>
  </si>
  <si>
    <t>G. Offer Price to City</t>
  </si>
  <si>
    <t>FOR THE PURPOSES OF THIS DISPOSITION</t>
  </si>
  <si>
    <t>ALL AFFORDABLE UNITS MUST BE 750 SQ FT</t>
  </si>
  <si>
    <t>*Include carbon monoxide detectors in garage (if proposing a garage).</t>
  </si>
  <si>
    <t>*Include the use of exhaust fans and ventilation in the home.</t>
  </si>
  <si>
    <t>*Water conserving fixtures such as low flow toilets, low flow shower heads, etc.</t>
  </si>
  <si>
    <t>Project Name</t>
  </si>
  <si>
    <t>Status</t>
  </si>
  <si>
    <t>Size                            ( # Units)</t>
  </si>
  <si>
    <t>Scope                                    (New Contruction, rehab, commerical, residential,             mixed use)</t>
  </si>
  <si>
    <t>Est. Completion Date</t>
  </si>
  <si>
    <t xml:space="preserve">Location </t>
  </si>
  <si>
    <t>Prior DHCD/PADD experience Yes/No</t>
  </si>
  <si>
    <t>Please list every unit that will be dedicated as affordable housing (sold to buyers who earn  60% or less the AMI adjusted for a family of four).</t>
  </si>
  <si>
    <t>List all property and site ID numbers in the same order as listed in the Property Identification and Project Summary Table.</t>
  </si>
  <si>
    <t>6% mortgage, 5%  down 30% of income for mortgage</t>
  </si>
  <si>
    <t>Affordable Units</t>
  </si>
  <si>
    <t>SSL            (Square, Suffix, Lot)</t>
  </si>
  <si>
    <t>Closing Date with PADD</t>
  </si>
  <si>
    <t>Date the Unit is Listed for Sale</t>
  </si>
  <si>
    <t>Site Summary</t>
  </si>
  <si>
    <t>PADD Residential Design &amp; Performance Standards</t>
  </si>
  <si>
    <t xml:space="preserve">The District of Columbia is committed to sustainable development practices that maximize energy efficiency and provide healthly living environments.  Accordingly, PADD  has incoporated sustainable, high-performance development requirments to our development requirements. These additional requirements are listed below and outlined in greater detail in the Solicitation. </t>
  </si>
  <si>
    <r>
      <t>Developers note the usage of high-performance products / techniques in your project summar</t>
    </r>
    <r>
      <rPr>
        <sz val="11"/>
        <rFont val="Times New Roman"/>
        <family val="1"/>
      </rPr>
      <t>ies.</t>
    </r>
  </si>
  <si>
    <t>Total Development Cost (including acquisition)</t>
  </si>
  <si>
    <t xml:space="preserve">If this list is to be used for all houses / units in the Development site, enter it one time. </t>
  </si>
  <si>
    <t>Provide description of equipment/appliances/products.</t>
  </si>
  <si>
    <t>Date:</t>
  </si>
  <si>
    <t>Project Name:</t>
  </si>
  <si>
    <t>Rental Operating Proforma</t>
  </si>
  <si>
    <t>Note: This form must be completed for EACH Rental Development Site.</t>
  </si>
  <si>
    <t>CDC:</t>
  </si>
  <si>
    <t>N/A</t>
  </si>
  <si>
    <t>Total Units:</t>
  </si>
  <si>
    <t>TBD</t>
  </si>
  <si>
    <t>MONTHLY RENTAL INCOME</t>
  </si>
  <si>
    <t>Percent of income applied towards rent.</t>
  </si>
  <si>
    <t>Family Size and Area Median Income Affordability Analysis</t>
  </si>
  <si>
    <t xml:space="preserve">APT. </t>
  </si>
  <si>
    <t>Utility</t>
  </si>
  <si>
    <t>Total Rent</t>
  </si>
  <si>
    <t>Affordable</t>
  </si>
  <si>
    <t>TYPE</t>
  </si>
  <si>
    <t>Rent/mt</t>
  </si>
  <si>
    <t>Rent</t>
  </si>
  <si>
    <t>Allowance</t>
  </si>
  <si>
    <t xml:space="preserve"> + Utility/mt</t>
  </si>
  <si>
    <t>to Inc. level</t>
  </si>
  <si>
    <t>0 BR</t>
  </si>
  <si>
    <t>1 BR/1 BA</t>
  </si>
  <si>
    <t>1 BR/B</t>
  </si>
  <si>
    <t>2 BR/A</t>
  </si>
  <si>
    <t>2 BR/B</t>
  </si>
  <si>
    <t>2 BR/C</t>
  </si>
  <si>
    <t>3 BR/A</t>
  </si>
  <si>
    <t>3 BR/B</t>
  </si>
  <si>
    <t>Bal units/avg rent</t>
  </si>
  <si>
    <t>2BR Market Rent</t>
  </si>
  <si>
    <t>3BR Market Rent</t>
  </si>
  <si>
    <t>Super/Manag. Units</t>
  </si>
  <si>
    <t>Interest Income</t>
  </si>
  <si>
    <t>Laundry:</t>
  </si>
  <si>
    <t>TOTAL MONTHLY INCOME:</t>
  </si>
  <si>
    <t>Assumption:</t>
  </si>
  <si>
    <t>Income</t>
  </si>
  <si>
    <t>ANNUAL INCOME ANALYSIS</t>
  </si>
  <si>
    <t>No. Months</t>
  </si>
  <si>
    <t>Yr 1</t>
  </si>
  <si>
    <t>Yr 2</t>
  </si>
  <si>
    <t>Yr 3</t>
  </si>
  <si>
    <t>Yr 4</t>
  </si>
  <si>
    <t>Yr 5</t>
  </si>
  <si>
    <t>Yr 6</t>
  </si>
  <si>
    <t>Yr 7</t>
  </si>
  <si>
    <t>Yr 8</t>
  </si>
  <si>
    <t>Yr 9</t>
  </si>
  <si>
    <t>Yr 10</t>
  </si>
  <si>
    <t>Yr 11</t>
  </si>
  <si>
    <t>Yr 12</t>
  </si>
  <si>
    <t>Yr 13</t>
  </si>
  <si>
    <t>Yr 14</t>
  </si>
  <si>
    <t>Yr 15</t>
  </si>
  <si>
    <t>Yr 16</t>
  </si>
  <si>
    <t>Yr 17</t>
  </si>
  <si>
    <t>Yr 18</t>
  </si>
  <si>
    <t>Yr 19</t>
  </si>
  <si>
    <t>Yr 20</t>
  </si>
  <si>
    <t>Yr 21</t>
  </si>
  <si>
    <t>Yr 22</t>
  </si>
  <si>
    <t>Yr 23</t>
  </si>
  <si>
    <t>Yr 24</t>
  </si>
  <si>
    <t>Yr 25</t>
  </si>
  <si>
    <t>Yr 26</t>
  </si>
  <si>
    <t>Yr 27</t>
  </si>
  <si>
    <t>Yr 28</t>
  </si>
  <si>
    <t>Yr 29</t>
  </si>
  <si>
    <t>Yr 30</t>
  </si>
  <si>
    <t>ANNUAL RENTAL INCOME</t>
  </si>
  <si>
    <t xml:space="preserve">Vacancy Loss </t>
  </si>
  <si>
    <t>ANNUAL COMM. INCOME</t>
  </si>
  <si>
    <t>TOTAL Effective Gross Income</t>
  </si>
  <si>
    <t>ANNUAL OPERATING EXPENSES</t>
  </si>
  <si>
    <t>Expenses</t>
  </si>
  <si>
    <t>Administrative</t>
  </si>
  <si>
    <t xml:space="preserve">    Superintendent</t>
  </si>
  <si>
    <t xml:space="preserve">    Payroll Taxes</t>
  </si>
  <si>
    <t xml:space="preserve">    Office Supply</t>
  </si>
  <si>
    <t xml:space="preserve">    Legal</t>
  </si>
  <si>
    <t>(contract review)</t>
  </si>
  <si>
    <t xml:space="preserve">    Audit</t>
  </si>
  <si>
    <t xml:space="preserve">    Real Estate Taxes</t>
  </si>
  <si>
    <t xml:space="preserve">    Management Fee</t>
  </si>
  <si>
    <t xml:space="preserve">    Advertising/Marketing all non-salary</t>
  </si>
  <si>
    <t xml:space="preserve">    Insurance and other taxes </t>
  </si>
  <si>
    <t xml:space="preserve">    Telephone</t>
  </si>
  <si>
    <t xml:space="preserve">    All Misc. Expenses</t>
  </si>
  <si>
    <t>Subtotal Administrative</t>
  </si>
  <si>
    <t>Maintenance</t>
  </si>
  <si>
    <t xml:space="preserve">    Extermination</t>
  </si>
  <si>
    <t xml:space="preserve">    Janitor/Cleaning</t>
  </si>
  <si>
    <t xml:space="preserve">    Garbage &amp; Trash Removal</t>
  </si>
  <si>
    <t xml:space="preserve">    Ground Maintenance (Trash &amp; Landscape)</t>
  </si>
  <si>
    <t xml:space="preserve">    Repairs (Contract)</t>
  </si>
  <si>
    <t xml:space="preserve">    HVAC Maintenance</t>
  </si>
  <si>
    <t xml:space="preserve">    Reserves Operating </t>
  </si>
  <si>
    <t xml:space="preserve">    Reserves Replacement</t>
  </si>
  <si>
    <t xml:space="preserve">    All Operating and Maintainence Expenses</t>
  </si>
  <si>
    <t xml:space="preserve">    Snow Removal/Misc.</t>
  </si>
  <si>
    <t>Subtotal Maintenance</t>
  </si>
  <si>
    <t>Utilities</t>
  </si>
  <si>
    <t xml:space="preserve">    Electricity</t>
  </si>
  <si>
    <t xml:space="preserve">    Gas (Hot Water)</t>
  </si>
  <si>
    <t xml:space="preserve">    Water/Sewer Charges</t>
  </si>
  <si>
    <t xml:space="preserve">    All Utiltiy Expenses</t>
  </si>
  <si>
    <t xml:space="preserve">    Other</t>
  </si>
  <si>
    <t>Subtotal Utilities</t>
  </si>
  <si>
    <t>TOTAL OPERATING EXPENSES:</t>
  </si>
  <si>
    <t xml:space="preserve">                              PER UNIT</t>
  </si>
  <si>
    <t>NET OPERATING INCOME</t>
  </si>
  <si>
    <t>Debt Service</t>
  </si>
  <si>
    <t>Debt Service Coverage</t>
  </si>
  <si>
    <t>NET CASH FLOW</t>
  </si>
  <si>
    <t>RESERVES</t>
  </si>
  <si>
    <t xml:space="preserve"> Int. Rate</t>
  </si>
  <si>
    <t>Reserves Operating Acc. Balance</t>
  </si>
  <si>
    <t>Reserves Replacement Acc. Balance</t>
  </si>
  <si>
    <t>CAP RATE:</t>
  </si>
  <si>
    <t>Offer Price:</t>
  </si>
  <si>
    <t xml:space="preserve">Note: The Offer Price of the Asset to the District = Cash flow / Capitalization Rate </t>
  </si>
  <si>
    <t>IRR</t>
  </si>
  <si>
    <r>
      <t xml:space="preserve">Initial Yr. </t>
    </r>
    <r>
      <rPr>
        <b/>
        <sz val="10"/>
        <color indexed="8"/>
        <rFont val="Times New Roman"/>
        <family val="1"/>
      </rPr>
      <t>(Construction)</t>
    </r>
  </si>
  <si>
    <t>Organization Name</t>
  </si>
  <si>
    <t>Project Address</t>
  </si>
  <si>
    <t>Organization Contact</t>
  </si>
  <si>
    <t>Project Status</t>
  </si>
  <si>
    <t>Date</t>
  </si>
  <si>
    <t>This worksheet must be filled out and submitted before the construction start date. For additional information on how to submit go to www.greencommunitiesonline.org/tools/certification/</t>
  </si>
  <si>
    <t xml:space="preserve">INSTRUCTIONS: </t>
  </si>
  <si>
    <t>1) Select an answer provided in the drop-down menu under Column D ("How Criterion will be implemented") for each criterion.</t>
  </si>
  <si>
    <t xml:space="preserve">2) Explain special circumstances or request a waiver using Column E ("If necessary, describe deviations from intended approach"). This may include information on an approach proposed by the project team that does not appear as an option in the drop-down menu. </t>
  </si>
  <si>
    <t>Architect</t>
  </si>
  <si>
    <t>3) Indicate where the Criterion references can be found within the project documents in Column F and G ("Criteria Documentation").  This is required for Critierion 1.1b</t>
  </si>
  <si>
    <t>4) Indicate the project team member who is responsible for documenting and ensuring the completion of the Criterion under Column 'H' (Champion).</t>
  </si>
  <si>
    <t xml:space="preserve">5) Indicate the number of optional points being pursued by completing Column H ("Intended Points").        </t>
  </si>
  <si>
    <t>General Contractor</t>
  </si>
  <si>
    <t>Green Building Specialist</t>
  </si>
  <si>
    <t>Project Plans</t>
  </si>
  <si>
    <t>Project Manager</t>
  </si>
  <si>
    <t>Project Plans and Specifications</t>
  </si>
  <si>
    <t xml:space="preserve">The project team has conducted one or more integrative design meeting(s) and submitted a Green Development Plan or equivalent documentation </t>
  </si>
  <si>
    <t>The project team will create design and construction documentation (i.e.  plans, details, and specifications) to include information on implementation of appropriate Enterprise Green Communities Criteria</t>
  </si>
  <si>
    <t>The project team designed a minimum of 15% of the dwelling units in accordance with ICC/ANSI A117.1, Type A, Fully Accessible guidelines, and the remaining ground floor units and elevator-reachable units with ICC/ANSI A117.1, Type B</t>
  </si>
  <si>
    <t>The project team designed a minimum of 15% of the dwelling units in accordance with ICC/ANSI A117.1, Type A, Fully Accessible guidelines</t>
  </si>
  <si>
    <t>New development will not be within 100 feet of wetlands, on prime soils, on public parkland, on critical habitat, on the 100 year floodplain, or be on a slope greater than 15%</t>
  </si>
  <si>
    <t>The project is located on a site with access to existing roads, water, sewers, and other infrastructure within or contiguous (having at least 25% of the perimeter bordering) to existing development, connected to the pedestrian grid, and meeting the septic tank requirements</t>
  </si>
  <si>
    <t>Provide the net density and net density calculation for the project.</t>
  </si>
  <si>
    <t>Urban/Small City location: Project is 0.25-mile walk distance of at least two, or a 0.5-mile walk distance of at least 4 facilities</t>
  </si>
  <si>
    <t>The project has a set aside of a minimum 10% of the total project acreage as open space for residents</t>
  </si>
  <si>
    <t xml:space="preserve">The project has a set aside of 20% of the total project acreage as additional open space </t>
  </si>
  <si>
    <t>Provide brief narrative that summarizes the location, quantity and type of public transportation choices around project site</t>
  </si>
  <si>
    <t>Provide summary of the project’s sidewalk and pathway connections to public spaces, open spaces or adjacent development</t>
  </si>
  <si>
    <t>Provide brief narrative that describe passive solar heating/cooling tactics</t>
  </si>
  <si>
    <t>The project is located on a local, state, federal, or ASTM E1903-97 qualified brownfield site, and will remediate site contamination.</t>
  </si>
  <si>
    <t>The project will meet the requirements of Option 1: Neighborhood Farms and Gardens</t>
  </si>
  <si>
    <t>The project is located in a Stage 2 Pre-Certified LEED for Neighborhood Development plan</t>
  </si>
  <si>
    <t xml:space="preserve">The project will meet all Enterprise Green Communities requirements for greenfield development </t>
  </si>
  <si>
    <t>The Architect or Landscape Architect will provide certified tree or plant list showing at least 50% of the site area available for landscaping is planted with native or adaptive species</t>
  </si>
  <si>
    <t>Provide brief narrative describing type of irrigation systems to be implemented</t>
  </si>
  <si>
    <t>Provide a brief narrative of the design strategies and systems that will be implemented, and indicate the calculated volume of water being retained, infiltrated, or harvested on site</t>
  </si>
  <si>
    <t>Project will specify toilets at 1.28 gpf or less, urinals at .5 gpf or less, bathroom faucets at 1.5 gpm or less, and showerheads and kitchen faucets at 2.0 gpm or less</t>
  </si>
  <si>
    <t>The project will install all toilets</t>
  </si>
  <si>
    <t>The project will install a system to harvest, treat, and reuse rainwater or greywater to provide portion of the project’s water needs</t>
  </si>
  <si>
    <t>The project will certify under ENERGY STAR New Homes version 2, 2.5, or 3</t>
  </si>
  <si>
    <t>The project was permitted prior to January 1, 2012 and will meet the guidelines of the ENERGY STAR Multifamily High-Rise program</t>
  </si>
  <si>
    <t>The project will demonstrate energy performance of a HERS Index of 85 using an energy model and a Home Energy Rating certificate</t>
  </si>
  <si>
    <t>The project will demonstrate energy performance equivalent or better than ASHRAE 90.1-2007 using an energy model created by a qualified energy services provider</t>
  </si>
  <si>
    <t>The project will achieve additional optional points by reducing energy consumption in addition to the mandatory appropriate building performance standard</t>
  </si>
  <si>
    <t>Heating and cooling equipment will be sized in accordance with the ACCA manual, Parts J and S, or ASHRAE handbooks</t>
  </si>
  <si>
    <t>The project will install Energy Star-rated clothes washers, dishwashers, and refrigerators</t>
  </si>
  <si>
    <t>Project will install Energy Star Advanced Lighting Package</t>
  </si>
  <si>
    <t>Project will use ENERGY STAR-labeled fixtures, LEDs, T8 fixtures with electronic ballasts or better, or any equivalent high-performance lighting fixtures and bulbs in all common areas</t>
  </si>
  <si>
    <t>Project will install ENERGY STAR qualified fixtures or LEDs (with a minimum efficacy of 45 lumens/watt) equipped with daylight sensors on all outdoor lighting</t>
  </si>
  <si>
    <t>Individual or sub-meters will be installed in all dwelling units</t>
  </si>
  <si>
    <t>Provide brief narrative describing the types of renewable energy system installed and the estimated percentage of energy it will provide for the overall energy demand of the project</t>
  </si>
  <si>
    <t>Project will site, design and engineer the development to accommodate installation of PV panels in the future</t>
  </si>
  <si>
    <t>Project will site, design, engineer, and wire the project to accommodate the installation of smart meters and/or be able to interface with smart grid systems in the future</t>
  </si>
  <si>
    <t xml:space="preserve">All interior paints and primers will meet the MPI and Green Seal standards for VOCs, based on the list provided in the Criteria </t>
  </si>
  <si>
    <t>All adhesives will comply with Rule 1168 of the South Coast Air Quality Management District.  All caulks and sealants will comply with Regulation 8, Rule 51 of the Bay Area Air Quality Management District (BAAQMD)</t>
  </si>
  <si>
    <t>Provide a brief narrative that lists the materials in the Construction Waste Management Plan, the % recycled, salvaged, or diverted and the strategies to do so</t>
  </si>
  <si>
    <t>The project will provide a dedicated, permanent, and accessible area for the collection and storage of materials for recycling</t>
  </si>
  <si>
    <t>Provide a brief narrative that summarizes the building materials made of recycled content material</t>
  </si>
  <si>
    <t>The project will use products that are extracted, processed, and manufactured within 500 miles of the project for a minimum of 50%, based on cost, of the building materials’ value</t>
  </si>
  <si>
    <t>The project will use wood products of at least 25% by cost that are certified in accordance with the Forest Stewardship Council</t>
  </si>
  <si>
    <t>The project will use ENERGY STAR complaint roofing</t>
  </si>
  <si>
    <t>The project will use materials with a solar reflectance of 0.3, over at least 50% of the site’s hardscape area</t>
  </si>
  <si>
    <t>All composite wood products will be compliant with California 93120</t>
  </si>
  <si>
    <t>Any carpet, pad and adhesive will not be installed in entryways, laundry rooms, bathrooms, kitchens/kitchenettes, utility rooms, or any rooms of ground-connected floors. Any carpet products will meet Green Label or Green Label Plus certification. Any hard surface flooring products will be either ceramic tile, unfinished hardwood floors, or in compliance with the FloorScore program criteria</t>
  </si>
  <si>
    <t>The project will use non-vinyl non-carpet floor coverings in all rooms of the building(s)</t>
  </si>
  <si>
    <t>The project will install ENERGY STAR-labeled intermittent exhaust fans connected to a light switch and equipped with a humidistat, sensor, or timer</t>
  </si>
  <si>
    <t>The project will install power-vented fans or range hoods that exhaust to the outdoors at an intermittent rate of 100 cfm, per ASHRAE 62.2-2010</t>
  </si>
  <si>
    <t>The project will install a ventilation system that will satisfy the fresh air requirements of ASHRAE 62.2-2010</t>
  </si>
  <si>
    <t>All clothes dryers will exhaust directly to the outdoors using rigid-type duct work</t>
  </si>
  <si>
    <t>All combustion equipment will be power vented or combustion sealed and hard-wired CO detectors will be installed in outside each sleeping area per criteria</t>
  </si>
  <si>
    <t>All water heaters will be installed with catch pans and drains piped to the exterior of the dwelling</t>
  </si>
  <si>
    <t>All surfaces in bathrooms, kitchens, and laundry rooms will use materials that have durable and cleanable surfaces</t>
  </si>
  <si>
    <t>All bathrooms will have non-paper-faced backing materials such as cement board, fiber cement board, or equivalent</t>
  </si>
  <si>
    <t>The project will install a vapor barrier and capillary break under the slab</t>
  </si>
  <si>
    <t>The project will install passive-radon features below the slab</t>
  </si>
  <si>
    <t>The project will install an integrated water drainage system per the Criteria</t>
  </si>
  <si>
    <t>The project has an attached garage and will install the required details per the Criteria</t>
  </si>
  <si>
    <t>Provides brief narrative that describes specific tactics and strategies used to for the Integrated Pest Management Plan</t>
  </si>
  <si>
    <t>The project was built after 1978</t>
  </si>
  <si>
    <t>The project will enforce a no-smoking policy</t>
  </si>
  <si>
    <t>Provide a brief narrative of how this project specifically creates or fulfills the intentions of this criteria item</t>
  </si>
  <si>
    <t>The project will work with Enterprise to collect and monitor energy, water, and if possible healthy living environments data for a minimum of 5 years</t>
  </si>
  <si>
    <t>All</t>
  </si>
  <si>
    <t>Scope of Work</t>
  </si>
  <si>
    <t>1: INTEGRATIVE DESIGN</t>
  </si>
  <si>
    <t>Project is substantial or moderate rehab</t>
  </si>
  <si>
    <t>Project team designed a minimum of 15% of the dwelling units in accordance with ICC/ANSI A117.1, Type A, Fully Accessible guidelines, and the remaining ground floor units and elevator-reachable units with ICC/ANSI A117.1, Type B</t>
  </si>
  <si>
    <t>Site qualifies as an infill site and will not be within 100 feet of wetlands, on public parkland, on critical habitat, or the 100 year floodplain</t>
  </si>
  <si>
    <t>The project is on rural tribal land, in a colonias community, or in a community of population less than 10,000</t>
  </si>
  <si>
    <t>Suburban/Mid-Size Town location: Project is 0.5-mile walk distance of at least three, or a 1-mile walk distance of at least six facilities</t>
  </si>
  <si>
    <t>The project is located within a 0.25-mile walk distance of dedicated public space of at least 0.75 acres</t>
  </si>
  <si>
    <t xml:space="preserve">The project has a set aside of 30% of the total project acreage as additional open space </t>
  </si>
  <si>
    <t>The project is located on an adaptive reuse site</t>
  </si>
  <si>
    <t>The project will meet the requirements of Option 2: Community-Supported Agriculture</t>
  </si>
  <si>
    <t>The project is located in a Stage 3 LEED for Neighborhood Development Certified Neighborhood Development</t>
  </si>
  <si>
    <t>Site has passed a Tier II Environmental Review Assessment</t>
  </si>
  <si>
    <t>The project will not disturb soils</t>
  </si>
  <si>
    <t>Project is not located on a Greenfield</t>
  </si>
  <si>
    <t>The project will not provide landscaping</t>
  </si>
  <si>
    <t>The project will install all kitchen and bathroom faucets</t>
  </si>
  <si>
    <t>The project will install all showerheads</t>
  </si>
  <si>
    <t>The project will certify under the Northwest ENERGY STAR New Homes Program</t>
  </si>
  <si>
    <t>The project certify under the ENERGY STAR Multifamily High-Rise program</t>
  </si>
  <si>
    <t>The project is not a single-family or multifamily (three stories or fewer) rehabilitation</t>
  </si>
  <si>
    <t>The project is not a multifamily (four stories or more) rehabilitation</t>
  </si>
  <si>
    <t>The project is not installing appliances</t>
  </si>
  <si>
    <t>Project will follow the follow the ENERGY STAR Multifamily High-Rise guidelines</t>
  </si>
  <si>
    <t>Project is following the ENERGY STAR Multifamily High-Rise prescriptive path and will install fixtures that meet the guidelines</t>
  </si>
  <si>
    <t>The project qualifies as a single-room occupancy and/or designated supportive housing dwelling units</t>
  </si>
  <si>
    <t>The project is new construction or substantial rehab</t>
  </si>
  <si>
    <t>Project will site, design, engineer and plumb the development to accommodate installation of solar hot water panels in the future</t>
  </si>
  <si>
    <t xml:space="preserve">The project will use wood products of at least 25% by cost that are salvaged wood products </t>
  </si>
  <si>
    <t>The project will install a green roof on at least 50% of the roof area</t>
  </si>
  <si>
    <t>Particleboard and MDF will not be compliant with California 93120, but all exposed edges will be sealed with low-VOC sealant</t>
  </si>
  <si>
    <t>The project will install ENERGY STAR-labeled continuous bathroom fans that exhaust to outdoors operate continuously at 20 cfm</t>
  </si>
  <si>
    <t>The project will install power-vented fans or range hoods that exhaust to the outdoors ate a continuous rate of five air changes per hour based on kitchen volume</t>
  </si>
  <si>
    <t>The project will install a ventilation system that will satisfy the fresh air requirements of ASHRAE 62.2-2010 for all dwelling units and ASHRAE 62.1-2010 for all hallways and common spaces</t>
  </si>
  <si>
    <t>The project will install a 8-mil minimum thickness cross-laminated polyethylene on the crawlspace floor that overlaps and comes up 12 inches on the foundation walls and piers</t>
  </si>
  <si>
    <t>The project is substantial or moderate rehab and will test for radon and install passive-radon features if necessary</t>
  </si>
  <si>
    <t>The project is moderate or substantial rehab that is not replacing assemblies called in this criterion</t>
  </si>
  <si>
    <t>The project does not have an attached garage</t>
  </si>
  <si>
    <t>The project was built before 1978 and will use lead-safe work practices per the EPA’s RRP 40 CFR 745 and applicable HUD requirements at 24 CFR 35</t>
  </si>
  <si>
    <t>Project is new construction</t>
  </si>
  <si>
    <t>Site is previously developed and will not be on prime soils, on public parkland, on critical habitat, on the 100 year floodplain, or on a slope greater than 15%</t>
  </si>
  <si>
    <t>The project is substantial or moderate rehab</t>
  </si>
  <si>
    <t>Rural/Tribal/Small Town location: Project is 2-miles of at least two facilities</t>
  </si>
  <si>
    <t>The project is classified as an Urban/Small City or a Suburban/Mid-Size Town</t>
  </si>
  <si>
    <t>The project has a set aside of 40% of the total project acreage as additional open space and submits a written statement of preservation or conservation policy for set-aside land use</t>
  </si>
  <si>
    <t>The project will meet the requirements of Option 3: Proximity to Farmers Market</t>
  </si>
  <si>
    <t>Site has passed an environmental site assessment approved by HUD through the Part 50 or Par 58 process</t>
  </si>
  <si>
    <t>The project is an infill site with a buildable area smaller than one acre</t>
  </si>
  <si>
    <t>The project is not single-family or multi-family (three stories or fewer) new construction</t>
  </si>
  <si>
    <t>The project is not multi-family (four stories or more) new construction</t>
  </si>
  <si>
    <t>Project is substantial or moderate rehab and if replacing lighting, will use ENERGY STAR fixtures on all lights and ceiling fans</t>
  </si>
  <si>
    <t>Project is substantial or moderate rehab and if replacing lighting, will use ENERGY STAR-labeled fixtures, LEDs, T8 fixtures with electronic ballasts or better, or any equivalent high-performance lighting fixtures and bulbs in all common areas</t>
  </si>
  <si>
    <t>Project is substantial or moderate rehab and if being replaced, will install ENERGY STAR qualified fixtures or LEDs (with a minimum efficacy of 45 lumens/watt) equipped with daylight sensors on all outdoor lighting</t>
  </si>
  <si>
    <t>The project will use wood products of at least 25% by cost that are engineered framing materials that do not include urea formaldehyde-based binders</t>
  </si>
  <si>
    <t>The project will install a central ventilation system to meet ASHRAE requirements with rooftop fans that meet the 7.4a efficiency requirements</t>
  </si>
  <si>
    <t>The project will install a central ventilation system to meet ASHRAE requirements with rooftop fans that meet the 7.4b efficiency requirements</t>
  </si>
  <si>
    <t>The project will install central ventilation systems to meet ASHRAE requirements with rooftop fans that meet the 7.5a efficiency requirements</t>
  </si>
  <si>
    <t>The project will install central ventilation systems to meet ASHRAE requirements with rooftop fans that meet the 7.5b efficiency requirements</t>
  </si>
  <si>
    <t>Project will not use combustion equipment in the conditioned space and does not have any attached garages</t>
  </si>
  <si>
    <t>The project is moderate or substantial rehab with no foundation work</t>
  </si>
  <si>
    <t>The project is in EPA Zone 3</t>
  </si>
  <si>
    <t>The project is new construction</t>
  </si>
  <si>
    <t>Criteria Item</t>
  </si>
  <si>
    <t>How Criterion will be implemented</t>
  </si>
  <si>
    <t xml:space="preserve">If necessary, provide additional information or explanation of alternative approach to meeting this measure </t>
  </si>
  <si>
    <t>Criteria Documentation</t>
  </si>
  <si>
    <t>Champion</t>
  </si>
  <si>
    <t>Intended Points</t>
  </si>
  <si>
    <t>The project is on a rural tribal land, colonias community, and/or in a community of population less than 10,000</t>
  </si>
  <si>
    <t>Site has passed an environmental site assessment approved by the USDA through the 1940-G or 1974 process</t>
  </si>
  <si>
    <t>The project will install all toilets and showerheads</t>
  </si>
  <si>
    <t>Project does not have common areas or emergency lighting</t>
  </si>
  <si>
    <t>Location of Measure in Project Documents</t>
  </si>
  <si>
    <t>Spec page number / plan type for locating measure</t>
  </si>
  <si>
    <t>The project will install all toilets and kitchen / bathroom faucets</t>
  </si>
  <si>
    <t>The project does not contain any multifamily housing and is exempt</t>
  </si>
  <si>
    <t>1.1a</t>
  </si>
  <si>
    <t>Green Development Plan: Integrative Design Meeting(s)</t>
  </si>
  <si>
    <t>M</t>
  </si>
  <si>
    <t>The project will install all showerheads, toilets and kitchen / bathroom faucets</t>
  </si>
  <si>
    <t>1.1b</t>
  </si>
  <si>
    <t>Green Development Plan: Criteria Documentation</t>
  </si>
  <si>
    <t>1.2a</t>
  </si>
  <si>
    <r>
      <t>Universal Design</t>
    </r>
    <r>
      <rPr>
        <i/>
        <sz val="11"/>
        <rFont val="Calibri"/>
        <family val="2"/>
      </rPr>
      <t xml:space="preserve"> (New Construction only)</t>
    </r>
  </si>
  <si>
    <t>1.2b</t>
  </si>
  <si>
    <r>
      <t xml:space="preserve">Universal Design </t>
    </r>
    <r>
      <rPr>
        <i/>
        <sz val="11"/>
        <rFont val="Calibri"/>
        <family val="2"/>
      </rPr>
      <t>(Substantial &amp; Moderate Rehab only)</t>
    </r>
  </si>
  <si>
    <t>2: LOCATION + NEIGHBORHOOD FABRIC</t>
  </si>
  <si>
    <t>2.1</t>
  </si>
  <si>
    <r>
      <t xml:space="preserve">Site Sensitive Selection </t>
    </r>
    <r>
      <rPr>
        <i/>
        <sz val="11"/>
        <rFont val="Calibri"/>
        <family val="2"/>
      </rPr>
      <t>(New Construction Only)</t>
    </r>
  </si>
  <si>
    <r>
      <t>Connections to Existing Development and Infrastructure</t>
    </r>
    <r>
      <rPr>
        <i/>
        <sz val="11"/>
        <rFont val="Calibri"/>
        <family val="2"/>
      </rPr>
      <t xml:space="preserve"> (New Construction only, except for projects located on rural tribal lands, in colonias communities, or in communities of population less than 10,000)</t>
    </r>
  </si>
  <si>
    <r>
      <t xml:space="preserve">Compact Development </t>
    </r>
    <r>
      <rPr>
        <i/>
        <sz val="11"/>
        <rFont val="Calibri"/>
        <family val="2"/>
      </rPr>
      <t>(New Construction Only)</t>
    </r>
  </si>
  <si>
    <t>2.4</t>
  </si>
  <si>
    <t>Compact Development</t>
  </si>
  <si>
    <t>Preservation of and Access to Open Space</t>
  </si>
  <si>
    <t>2.8</t>
  </si>
  <si>
    <t>Access to Public Transportation</t>
  </si>
  <si>
    <t>Provide a brief narrative that summarizes the location, quantity and type of public transportation choices around project site</t>
  </si>
  <si>
    <t>2.9</t>
  </si>
  <si>
    <t>Walkable Neighborhoods: Connections to Surrounding Neighborhood</t>
  </si>
  <si>
    <t>2.10</t>
  </si>
  <si>
    <t>Smart Site Location: Passive Solar Heating / Cooling</t>
  </si>
  <si>
    <t>Provide a brief narrative that describe passive solar heating/cooling tactics</t>
  </si>
  <si>
    <t>2.11</t>
  </si>
  <si>
    <t>Brownfield or Adaptive Reuse Site</t>
  </si>
  <si>
    <t>2.12</t>
  </si>
  <si>
    <t>Access to Fresh, Local Foods</t>
  </si>
  <si>
    <t>2.13</t>
  </si>
  <si>
    <t>LEED for Neighborhood Development certification</t>
  </si>
  <si>
    <t>3: SITE IMPROVEMENTS</t>
  </si>
  <si>
    <t>Environmental Remediation</t>
  </si>
  <si>
    <r>
      <t xml:space="preserve">Erosion and Sedimentation Control </t>
    </r>
    <r>
      <rPr>
        <i/>
        <sz val="11"/>
        <rFont val="Calibri"/>
        <family val="2"/>
      </rPr>
      <t>(Except for infill sites with buildable area smaller than one acre)</t>
    </r>
  </si>
  <si>
    <r>
      <t>Low Impact Development</t>
    </r>
    <r>
      <rPr>
        <i/>
        <sz val="11"/>
        <rFont val="Calibri"/>
        <family val="2"/>
      </rPr>
      <t xml:space="preserve"> (New Construction only)</t>
    </r>
  </si>
  <si>
    <t xml:space="preserve">3.4 </t>
  </si>
  <si>
    <t>Efficient Irrigation and Water Reuse</t>
  </si>
  <si>
    <t>Provide a brief narrative describing type of irrigation systems to be implemented</t>
  </si>
  <si>
    <t>3.6</t>
  </si>
  <si>
    <t>Surface Stormwater Management</t>
  </si>
  <si>
    <t>4: WATER CONSERVATION</t>
  </si>
  <si>
    <t>4.1</t>
  </si>
  <si>
    <t>Water-Conserving Fixtures</t>
  </si>
  <si>
    <t>Advanced Water-Conserving Appliances and Fixtures</t>
  </si>
  <si>
    <t>4.3</t>
  </si>
  <si>
    <t>Water Reuse</t>
  </si>
  <si>
    <t>5: ENERGY EFFICIENCY</t>
  </si>
  <si>
    <r>
      <t xml:space="preserve">Building Performance Standard: Single family &amp; Multifamily, 3 stories or fewer </t>
    </r>
    <r>
      <rPr>
        <i/>
        <sz val="11"/>
        <rFont val="Calibri"/>
        <family val="2"/>
      </rPr>
      <t>(New Construction only)</t>
    </r>
  </si>
  <si>
    <r>
      <t xml:space="preserve">Building Performance Standard: Multifamily, 4 stories or more </t>
    </r>
    <r>
      <rPr>
        <i/>
        <sz val="11"/>
        <rFont val="Calibri"/>
        <family val="2"/>
      </rPr>
      <t>(New Construction Only)</t>
    </r>
  </si>
  <si>
    <t>5.1c</t>
  </si>
  <si>
    <r>
      <t xml:space="preserve">Building Performance Standard: Single family &amp; Multifamily, 3 stories or fewer </t>
    </r>
    <r>
      <rPr>
        <i/>
        <sz val="11"/>
        <rFont val="Calibri"/>
        <family val="2"/>
      </rPr>
      <t>(Substantial and Moderate Rehab)</t>
    </r>
  </si>
  <si>
    <t>5.1d</t>
  </si>
  <si>
    <r>
      <t>Building Performance Standard: Multifamily, 4 stories or more</t>
    </r>
    <r>
      <rPr>
        <i/>
        <sz val="11"/>
        <rFont val="Calibri"/>
        <family val="2"/>
      </rPr>
      <t xml:space="preserve"> (Substantial and Moderate Rehab)</t>
    </r>
  </si>
  <si>
    <t>Additional Reductions in Energy Use</t>
  </si>
  <si>
    <t>5.3</t>
  </si>
  <si>
    <t>Sizing of Heating and Cooling Equipment and Ducts</t>
  </si>
  <si>
    <t>ENERGY STAR Appliances</t>
  </si>
  <si>
    <t>5.5a</t>
  </si>
  <si>
    <t>Efficient Lighting: Interior Units</t>
  </si>
  <si>
    <t>5.5b</t>
  </si>
  <si>
    <r>
      <t xml:space="preserve">Efficient Lighting: Common Areas and Emergency Lighting </t>
    </r>
    <r>
      <rPr>
        <i/>
        <sz val="11"/>
        <rFont val="Calibri"/>
        <family val="2"/>
      </rPr>
      <t>(all multifamily projects)</t>
    </r>
  </si>
  <si>
    <t>5.5c</t>
  </si>
  <si>
    <t>Efficient Lighting: Exterior</t>
  </si>
  <si>
    <r>
      <t xml:space="preserve">Electricity Meter </t>
    </r>
    <r>
      <rPr>
        <i/>
        <sz val="11"/>
        <rFont val="Calibri"/>
        <family val="2"/>
      </rPr>
      <t>(New Construction and Substantial Rehab only)</t>
    </r>
  </si>
  <si>
    <r>
      <t xml:space="preserve">Electricity Meter </t>
    </r>
    <r>
      <rPr>
        <i/>
        <sz val="11"/>
        <rFont val="Calibri"/>
        <family val="2"/>
      </rPr>
      <t>(Moderate Rehab only)</t>
    </r>
  </si>
  <si>
    <t>5.7a</t>
  </si>
  <si>
    <t>Renewable Energy</t>
  </si>
  <si>
    <t>5.7b</t>
  </si>
  <si>
    <t xml:space="preserve">Photovoltaic / Solar Hot Water Ready </t>
  </si>
  <si>
    <t>5.8</t>
  </si>
  <si>
    <t>Advanced Metering Infrastructure</t>
  </si>
  <si>
    <t>6: MATERIALS BENEFICIAL TO THE ENVIRONMENT</t>
  </si>
  <si>
    <t>Low / No VOC Paints and Primers</t>
  </si>
  <si>
    <t>Low / No VOC Adhesives and Sealants</t>
  </si>
  <si>
    <t>Construction Waste Management</t>
  </si>
  <si>
    <t>6.4</t>
  </si>
  <si>
    <t>Construction Waste Management: Optional</t>
  </si>
  <si>
    <t>6.5</t>
  </si>
  <si>
    <t>Recycling Storage for Multifamily Project</t>
  </si>
  <si>
    <t>6.6</t>
  </si>
  <si>
    <t>Recycled Content Material</t>
  </si>
  <si>
    <t>6.7</t>
  </si>
  <si>
    <t>Regional Material Selection</t>
  </si>
  <si>
    <t>6.8</t>
  </si>
  <si>
    <t>Certified, Salvaged and Engineered Wood Products</t>
  </si>
  <si>
    <t>6.9a</t>
  </si>
  <si>
    <t>Reducing Heat-Island Effect: Roofing</t>
  </si>
  <si>
    <t>6.9b</t>
  </si>
  <si>
    <t>Reducing Heat-Island Effect: Paving</t>
  </si>
  <si>
    <t>7: HEALTHY LIVING ENVIRONMENT</t>
  </si>
  <si>
    <t>Composite Wood Products that Emit Low / No Formaldehyde</t>
  </si>
  <si>
    <t>Environmentally Preferable Flooring</t>
  </si>
  <si>
    <t>Environmentally Preferable Flooring: Alternative Sources</t>
  </si>
  <si>
    <t>7.4a</t>
  </si>
  <si>
    <r>
      <t>Exhaust Fans: Bathroom</t>
    </r>
    <r>
      <rPr>
        <i/>
        <sz val="11"/>
        <rFont val="Calibri"/>
        <family val="2"/>
      </rPr>
      <t xml:space="preserve"> (New Construction and Substantial Rehab only)</t>
    </r>
  </si>
  <si>
    <t>7.4b</t>
  </si>
  <si>
    <r>
      <t xml:space="preserve">Exhaust Fans: Bathroom </t>
    </r>
    <r>
      <rPr>
        <i/>
        <sz val="11"/>
        <rFont val="Calibri"/>
        <family val="2"/>
      </rPr>
      <t>(Moderate Rehab only)</t>
    </r>
  </si>
  <si>
    <r>
      <t xml:space="preserve">Exhaust Fans: Kitchen </t>
    </r>
    <r>
      <rPr>
        <i/>
        <sz val="11"/>
        <rFont val="Calibri"/>
        <family val="2"/>
      </rPr>
      <t>(New Construction and Substantial Rehab only)</t>
    </r>
  </si>
  <si>
    <r>
      <t xml:space="preserve">Exhaust Fans: Kitchen </t>
    </r>
    <r>
      <rPr>
        <i/>
        <sz val="11"/>
        <rFont val="Calibri"/>
        <family val="2"/>
      </rPr>
      <t>(Moderate Rehab only)</t>
    </r>
  </si>
  <si>
    <r>
      <t xml:space="preserve">Ventilation </t>
    </r>
    <r>
      <rPr>
        <i/>
        <sz val="11"/>
        <rFont val="Calibri"/>
        <family val="2"/>
      </rPr>
      <t>(New Construction and Substantial Rehab only)</t>
    </r>
  </si>
  <si>
    <r>
      <t xml:space="preserve">Ventilation </t>
    </r>
    <r>
      <rPr>
        <i/>
        <sz val="11"/>
        <rFont val="Calibri"/>
        <family val="2"/>
      </rPr>
      <t>(Moderate Rehab only)</t>
    </r>
  </si>
  <si>
    <t>Clothes Dryer Exhaust</t>
  </si>
  <si>
    <t>Combustion Equipment</t>
  </si>
  <si>
    <t>Mold Prevention: Water Heaters</t>
  </si>
  <si>
    <t>Mold Prevention: Surfaces</t>
  </si>
  <si>
    <t>7.9c</t>
  </si>
  <si>
    <t>Mold Prevention: Tub and Shower Enclosures</t>
  </si>
  <si>
    <t>7.10</t>
  </si>
  <si>
    <r>
      <t xml:space="preserve">Vapor Barrier Strategies </t>
    </r>
    <r>
      <rPr>
        <i/>
        <sz val="11"/>
        <rFont val="Calibri"/>
        <family val="2"/>
      </rPr>
      <t>(New Construction and Rehab projects with foundation work only)</t>
    </r>
  </si>
  <si>
    <r>
      <t xml:space="preserve">Radon Mitigation </t>
    </r>
    <r>
      <rPr>
        <i/>
        <sz val="11"/>
        <rFont val="Calibri"/>
        <family val="2"/>
      </rPr>
      <t>(New Construction and Substantial Rehab only)</t>
    </r>
  </si>
  <si>
    <r>
      <t xml:space="preserve">Water Drainage </t>
    </r>
    <r>
      <rPr>
        <i/>
        <sz val="11"/>
        <rFont val="Calibri"/>
        <family val="2"/>
      </rPr>
      <t>(New Construction and Rehab projects replacing assemblies called out in Criterion only)</t>
    </r>
  </si>
  <si>
    <t>Garage Isolation</t>
  </si>
  <si>
    <t>Integrated Pest Management</t>
  </si>
  <si>
    <t>Provide a brief narrative that describes specific tactics and strategies used to for the Integrated Pest Management Plan</t>
  </si>
  <si>
    <r>
      <t>Lead-Safe Work Practices</t>
    </r>
    <r>
      <rPr>
        <i/>
        <sz val="11"/>
        <rFont val="Calibri"/>
        <family val="2"/>
      </rPr>
      <t xml:space="preserve"> (Substantial and Moderate Rehab only)</t>
    </r>
  </si>
  <si>
    <t>Smoke-Free Building</t>
  </si>
  <si>
    <t>8: OPERATIONS + MAINTENANCE</t>
  </si>
  <si>
    <r>
      <t xml:space="preserve">Building Maintenance Manual </t>
    </r>
    <r>
      <rPr>
        <i/>
        <sz val="11"/>
        <rFont val="Calibri"/>
        <family val="2"/>
      </rPr>
      <t>(all multifamily projects)</t>
    </r>
  </si>
  <si>
    <t>Resident's Manual</t>
  </si>
  <si>
    <t>Resident and Property Manager Orientation</t>
  </si>
  <si>
    <t>Project Data Collection and Monitoring System</t>
  </si>
  <si>
    <t xml:space="preserve">ENTERPRISE GREEN COMMUNITIES CRITERIA  </t>
  </si>
  <si>
    <t>TOTAL INTENDED POINTS</t>
  </si>
  <si>
    <t>&lt;Provide Signature of Green Development Team Member&gt;</t>
  </si>
  <si>
    <t>&lt;Insert Date&gt;</t>
  </si>
  <si>
    <t>&lt;PRINT Green Development Team Member's Name&gt;</t>
  </si>
  <si>
    <t xml:space="preserve">Green Building Specialist: </t>
  </si>
  <si>
    <t xml:space="preserve">Architect: </t>
  </si>
  <si>
    <t>&lt;Provide Signature(s) of Green Development Team Member(s)&gt;</t>
  </si>
  <si>
    <t>General Contractor:</t>
  </si>
  <si>
    <t>&lt;PRINT Green Development Team Member's Name(s)&gt;</t>
  </si>
  <si>
    <t>Engineer (MEP):</t>
  </si>
  <si>
    <t>Energy and/or System Specialist:</t>
  </si>
  <si>
    <t>1BR @ 50%</t>
  </si>
  <si>
    <t>1BR @80</t>
  </si>
  <si>
    <t>2BR @50%</t>
  </si>
  <si>
    <t>3BR @ 50%</t>
  </si>
  <si>
    <t>2BR @80%</t>
  </si>
  <si>
    <t>3BR @ 80%</t>
  </si>
  <si>
    <t>(Transfer)</t>
  </si>
  <si>
    <r>
      <rPr>
        <b/>
        <sz val="18"/>
        <color rgb="FF000000"/>
        <rFont val="Calibri"/>
        <family val="2"/>
      </rPr>
      <t>DHCD Submission Instructions for GB-2 and GB-3:</t>
    </r>
    <r>
      <rPr>
        <sz val="18"/>
        <color rgb="FF000000"/>
        <rFont val="Calibri"/>
        <family val="2"/>
      </rPr>
      <t xml:space="preserve">
The Green Communities Criteria 2011 Intended Methods Checklist (GB-2) must be completed and submitted with applications for funding for residential projects. This checklist will serve as the basis for the project’s pre-construction certification submission to Enterprise Community Partners.   As a preliminary checklist at time of funding application, the checklist should be completed to the best of the project team’s ability, with all mandatory criteria and the required number of optional criteria documented. Signatures should be included, as appropriate.
By the time of application submission, the project team must have conducted a preliminary integrated design charrette, the results of which are to be documented in GB-3, Charrette Documentation.</t>
    </r>
  </si>
  <si>
    <t>GB-2: GREEN COMMUNITIES INTENDED METHODS WORKSHEET</t>
  </si>
  <si>
    <r>
      <t>INTENDED METHODS WORKSHEET:</t>
    </r>
    <r>
      <rPr>
        <sz val="12"/>
        <color rgb="FF000000"/>
        <rFont val="Calibri"/>
        <family val="2"/>
      </rPr>
      <t xml:space="preserve">  This worksheet identifies how the project team intends to incorporate all the Mandatory and adequate number of Optional Criteria into the development.</t>
    </r>
  </si>
  <si>
    <t>Mechanical Engineer</t>
  </si>
  <si>
    <r>
      <t>**Gray text within the spreadsheet (under "Green Development Agreement" section at bottom) indicates the type of i</t>
    </r>
    <r>
      <rPr>
        <sz val="12"/>
        <rFont val="Calibri"/>
        <family val="2"/>
      </rPr>
      <t>nformation that could occupy that cell. It is not intended to be left in your final submission documents.</t>
    </r>
  </si>
  <si>
    <t>Electrical Engineer</t>
  </si>
  <si>
    <t>Plumbing Engineer</t>
  </si>
  <si>
    <r>
      <t>Complete this document by signing the Green Development Agreement at the bottom of this worksheet. Without the mandatory signatures, this document remains</t>
    </r>
    <r>
      <rPr>
        <i/>
        <sz val="18"/>
        <color rgb="FF000000"/>
        <rFont val="Calibri"/>
        <family val="2"/>
      </rPr>
      <t xml:space="preserve"> incomplete and the project will not recieve Step 1 Certification.</t>
    </r>
  </si>
  <si>
    <t>Energy/Systems  Specialist</t>
  </si>
  <si>
    <r>
      <t xml:space="preserve">Project will site, design and engineer the development to accommodate installation of PV </t>
    </r>
    <r>
      <rPr>
        <i/>
        <sz val="11"/>
        <color rgb="FF000000"/>
        <rFont val="Calibri"/>
        <family val="2"/>
      </rPr>
      <t>and</t>
    </r>
    <r>
      <rPr>
        <sz val="11"/>
        <color rgb="FF000000"/>
        <rFont val="Calibri"/>
        <family val="2"/>
      </rPr>
      <t xml:space="preserve"> solar hot water panels in the future</t>
    </r>
  </si>
  <si>
    <r>
      <t xml:space="preserve">Proximity to Services </t>
    </r>
    <r>
      <rPr>
        <i/>
        <sz val="11"/>
        <color rgb="FF000000"/>
        <rFont val="Calibri"/>
        <family val="2"/>
      </rPr>
      <t>(New Construction only)</t>
    </r>
  </si>
  <si>
    <t xml:space="preserve">Green  Development Agreement: </t>
  </si>
  <si>
    <t>The following signatures provides a written commitment demonstrating that all parties involved in the execution and delivery of this project agree to be accountable to measures and strategies as outlined in application documents.</t>
  </si>
  <si>
    <t xml:space="preserve">This signature portion is most easily satisfied by either: a) printing the Intended Methods tab and having the various team members fill out and sign their portion or b) using digitial signatures. Both forms of submission will be accepted. </t>
  </si>
  <si>
    <t>To proceed with Enterprise Green Communities Ceritification, signatures must be provided by at the project manager, architect, and general contractor. If these 3 signatures are not present, your building will not proceed through Step 1 of Certification.</t>
  </si>
  <si>
    <t>MANDATORY SIGNATURES</t>
  </si>
  <si>
    <r>
      <t xml:space="preserve">Project Manager: </t>
    </r>
    <r>
      <rPr>
        <i/>
        <sz val="14"/>
        <color rgb="FF000000"/>
        <rFont val="Calibri"/>
        <family val="2"/>
      </rPr>
      <t xml:space="preserve"> </t>
    </r>
  </si>
  <si>
    <t>OPTIONAL SIGNATURES</t>
  </si>
  <si>
    <t>INTEGRATED DESIGN CHARRETTE DOCUMENTATION</t>
  </si>
  <si>
    <t>Developer Name:</t>
  </si>
  <si>
    <t>Address (Street/City/State):</t>
  </si>
  <si>
    <t>Charrette Date:</t>
  </si>
  <si>
    <t>Description of Process</t>
  </si>
  <si>
    <t>A description of the process, including the date and participants for the integrated design charrette,  that was used to select the green building strategies, systems and materials that will be incorporated into the project.</t>
  </si>
  <si>
    <t xml:space="preserve">Goals </t>
  </si>
  <si>
    <t>A statement of the overall green development goals of the project and the expected intended outcomes from addressing those goals.</t>
  </si>
  <si>
    <t>Design &amp; Development Team Members</t>
  </si>
  <si>
    <t>Name</t>
  </si>
  <si>
    <t>Role</t>
  </si>
  <si>
    <t>PADD Homeownership Application</t>
  </si>
  <si>
    <t>Homebuyer Affordability Budget</t>
  </si>
  <si>
    <t>(complete one for each unique development cost and target affordability)</t>
  </si>
  <si>
    <t>START HERE</t>
  </si>
  <si>
    <t>Buyer's minimum percentage of AMI:</t>
  </si>
  <si>
    <t>Submission Date:</t>
  </si>
  <si>
    <t>Number in household:</t>
  </si>
  <si>
    <t>Constr + Sales Period (months):</t>
  </si>
  <si>
    <t># of Bedrooms:</t>
  </si>
  <si>
    <t>Number of Units:</t>
  </si>
  <si>
    <t># of Bathrooms:</t>
  </si>
  <si>
    <t>Percent income for PITI</t>
  </si>
  <si>
    <t>DEVELOPMENT COSTS</t>
  </si>
  <si>
    <t>LEGEND</t>
  </si>
  <si>
    <t xml:space="preserve">A. </t>
  </si>
  <si>
    <t>CONSTRUCTION PHASE</t>
  </si>
  <si>
    <t xml:space="preserve"> Cells to be completed by applicant</t>
  </si>
  <si>
    <t>PRE-CONSTRUCTION COSTS</t>
  </si>
  <si>
    <t xml:space="preserve"> Assumptions which may be modified</t>
  </si>
  <si>
    <t>Appraisal (incl post constr appraisal)</t>
  </si>
  <si>
    <t xml:space="preserve"> Calcutated cells - DO NOT OVERWRITE</t>
  </si>
  <si>
    <t>Environmental Report</t>
  </si>
  <si>
    <t>Demolition &amp; Site Work</t>
  </si>
  <si>
    <t>Surveys (including flood elev certif)</t>
  </si>
  <si>
    <t>SOURCES OF DEVELOPMENT FUNDS</t>
  </si>
  <si>
    <t>Architectural Fees</t>
  </si>
  <si>
    <t>INTERIM SOURCES</t>
  </si>
  <si>
    <t>Construction Loan</t>
  </si>
  <si>
    <t>DHCD DFD Loan</t>
  </si>
  <si>
    <t>AMI Table</t>
  </si>
  <si>
    <t>Subtotal</t>
  </si>
  <si>
    <t>PADD Seller Takeback Financing</t>
  </si>
  <si>
    <t>Household Size</t>
  </si>
  <si>
    <t>Annual Income</t>
  </si>
  <si>
    <t>LAND AND BUILDINGS</t>
  </si>
  <si>
    <t>Total Interim Sources</t>
  </si>
  <si>
    <t xml:space="preserve">PADD Acquisition </t>
  </si>
  <si>
    <t>acquisition legal</t>
  </si>
  <si>
    <t>PERMANENT SOURCES</t>
  </si>
  <si>
    <t>First Mortgage (per terms below)</t>
  </si>
  <si>
    <t>CONSTRUCTION COSTS</t>
  </si>
  <si>
    <t>HPAP</t>
  </si>
  <si>
    <t>sq ft @</t>
  </si>
  <si>
    <t>per sq ft</t>
  </si>
  <si>
    <t xml:space="preserve">End-Buyer's Downpayment </t>
  </si>
  <si>
    <t>Other construction costs</t>
  </si>
  <si>
    <t>@</t>
  </si>
  <si>
    <t>PROFESSIONAL FEES</t>
  </si>
  <si>
    <t>Total Permanent Sources</t>
  </si>
  <si>
    <t>Lender Construction Inspection</t>
  </si>
  <si>
    <t>Developer Legal</t>
  </si>
  <si>
    <t>Lender Legal</t>
  </si>
  <si>
    <t>Developer Construction Management Costs</t>
  </si>
  <si>
    <t>LOAN TO VALUE RATIOS</t>
  </si>
  <si>
    <t>FINANCING COSTS</t>
  </si>
  <si>
    <t>As Built Appraised Value</t>
  </si>
  <si>
    <t>Interest During Construction</t>
  </si>
  <si>
    <t>%</t>
  </si>
  <si>
    <t>Loan to Value Ratio - Private Loan</t>
  </si>
  <si>
    <t>utilization for</t>
  </si>
  <si>
    <t>mos</t>
  </si>
  <si>
    <t>for constr</t>
  </si>
  <si>
    <t>for sales</t>
  </si>
  <si>
    <t>Perm Lender Points</t>
  </si>
  <si>
    <t>SETTLEMENT COSTS (Construction Closing)</t>
  </si>
  <si>
    <t>Title, Recording &amp; Transfer</t>
  </si>
  <si>
    <t>END-BUYER'S AFFORDABILITY ANALYSIS</t>
  </si>
  <si>
    <t>Other Settlement Costs</t>
  </si>
  <si>
    <t>BUYER'S MONTHLY PAYMENTS</t>
  </si>
  <si>
    <t>1st Mortgage</t>
  </si>
  <si>
    <t>yrs</t>
  </si>
  <si>
    <t>OTHER DEVELOPMENT COSTS</t>
  </si>
  <si>
    <t>Mortgage Insurance</t>
  </si>
  <si>
    <t>Property Taxes During Construction</t>
  </si>
  <si>
    <t>Property Hazard/Flood Insurance</t>
  </si>
  <si>
    <t>Builder's Risk/Hazard Insurance</t>
  </si>
  <si>
    <t>Property Taxes</t>
  </si>
  <si>
    <t>Developer Fee</t>
  </si>
  <si>
    <t>of TDC less acq &amp; dev fee</t>
  </si>
  <si>
    <t>Total Monthly Payment:</t>
  </si>
  <si>
    <t>MINIMUM ANNUAL INCOME REQUIRED TO QUALIFY</t>
  </si>
  <si>
    <t>PERCENTAGE OF WASHINGTON DC MSA 2014 MEDIAN</t>
  </si>
  <si>
    <t>Soft Cost Contingency @</t>
  </si>
  <si>
    <t xml:space="preserve">   INCOME (FOR A 4-PERSON FAMILY)</t>
  </si>
  <si>
    <t>WASHINGTON DC MSA 2014 MEDIAN INCOME</t>
  </si>
  <si>
    <t>TOTAL CONSTRUCTION PHASE COSTS</t>
  </si>
  <si>
    <t>(FOR A 4-PERSON FAMILY)</t>
  </si>
  <si>
    <t xml:space="preserve">B. </t>
  </si>
  <si>
    <t>PERMANENT FINANCING PHASE</t>
  </si>
  <si>
    <t>END-BUYER'S SETTLEMENT COSTS</t>
  </si>
  <si>
    <t>Real Est Commission</t>
  </si>
  <si>
    <t>of first mortgage amt</t>
  </si>
  <si>
    <t>TOTAL DEVELOPMENT COSTS</t>
  </si>
  <si>
    <t>PADD Solicitation Homebuyer Affordability Budget Form</t>
  </si>
  <si>
    <t>Complete one project budget form for each unique total development cost and affordability target.</t>
  </si>
  <si>
    <t xml:space="preserve">Enter information in cells that do not have any shading.  Modify assumptions in lightly shaded cells as appropriate.  Do not modify blackened cells since those are automatically calculated.  For instance, the end buyer's first mortgage amount is a blackened cell; the spreadsheet calculates the end buyer's loan amount based on their income and the loan terms specified.  </t>
  </si>
  <si>
    <t xml:space="preserve">PLEASE START by filling in the assumptions on the top right, including the target buyer's income (as a percent of median), the target buyer's household size, and the estimated construction and sales period.  </t>
  </si>
  <si>
    <t xml:space="preserve">If you know the target buyer's income but NOT their percent of median income, please DO NOT enter that dollar amount into the spreadsheet since it will overwrite formulas that are there; instead, make a GUESS about their percent of median and enter the PERCENTAGE into the cell on the top right.  Then check the bottom right of  the spreadsheet for the spreadsheet's calculation of minimum income needed to qualify, and keep modifying the percentage on the top right accordingly until the income on the bottom right is close to the income of the family you are targeting.  </t>
  </si>
  <si>
    <t xml:space="preserve">Regarding construction contingency, it is suggested that you budget 5% for new construction and 10% for rehabilitation.  </t>
  </si>
  <si>
    <t xml:space="preserve">If you get a circular reference error, which is most likely to occur if you are using Microsoft Office 2000 or XP, close all spreadsheets, including this one, and then open this one only.   Go to Tools, Options, and then go to the Calculation tab, and make sure that Iterations is checked and that the number is set to 100.  If you need to open any other spreadsheets at the same time you are working on this one, open them AFTER opening this one, and make sure that Iterations is checked and set to 100 in THAT file too, as described above.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</si>
</sst>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8" formatCode="&quot;$&quot;#,##0.00_);[Red]\(&quot;$&quot;#,##0.00\)"/>
    <numFmt numFmtId="44" formatCode="_(&quot;$&quot;* #,##0.00_);_(&quot;$&quot;* \(#,##0.00\);_(&quot;$&quot;* &quot;-&quot;??_);_(@_)"/>
    <numFmt numFmtId="164" formatCode="0.0%"/>
    <numFmt numFmtId="165" formatCode="_(&quot;$&quot;* #,##0_);_(&quot;$&quot;* \(#,##0\);_(&quot;$&quot;* &quot;-&quot;??_);_(@_)"/>
    <numFmt numFmtId="166" formatCode="&quot;$&quot;#,##0"/>
    <numFmt numFmtId="167" formatCode="&quot;$&quot;#,##0\ ;\(&quot;$&quot;#,##0\)"/>
    <numFmt numFmtId="168" formatCode="mm/dd/yy"/>
    <numFmt numFmtId="169" formatCode="\ "/>
    <numFmt numFmtId="170" formatCode="mmmm\ d\,\ yyyy"/>
    <numFmt numFmtId="171" formatCode="[$-409]mmmm\ d\,\ yyyy;@"/>
  </numFmts>
  <fonts count="87" x14ac:knownFonts="1">
    <font>
      <sz val="10"/>
      <name val="Arial"/>
    </font>
    <font>
      <sz val="11"/>
      <color theme="1"/>
      <name val="Calibri"/>
      <family val="2"/>
      <scheme val="minor"/>
    </font>
    <font>
      <sz val="10"/>
      <name val="Arial"/>
      <family val="2"/>
    </font>
    <font>
      <b/>
      <sz val="14"/>
      <name val="Times New Roman"/>
      <family val="1"/>
    </font>
    <font>
      <sz val="14"/>
      <name val="Times New Roman"/>
      <family val="1"/>
    </font>
    <font>
      <i/>
      <sz val="14"/>
      <name val="Times New Roman"/>
      <family val="1"/>
    </font>
    <font>
      <sz val="14"/>
      <name val="Arial"/>
      <family val="2"/>
    </font>
    <font>
      <b/>
      <sz val="12"/>
      <name val="Times New Roman"/>
      <family val="1"/>
    </font>
    <font>
      <sz val="12"/>
      <name val="Times New Roman"/>
      <family val="1"/>
    </font>
    <font>
      <sz val="12"/>
      <name val="Arial"/>
      <family val="2"/>
    </font>
    <font>
      <i/>
      <sz val="12"/>
      <name val="Times New Roman"/>
      <family val="1"/>
    </font>
    <font>
      <sz val="8"/>
      <name val="Arial"/>
      <family val="2"/>
    </font>
    <font>
      <u/>
      <sz val="10"/>
      <color indexed="12"/>
      <name val="Arial"/>
      <family val="2"/>
    </font>
    <font>
      <b/>
      <sz val="10"/>
      <name val="Times New Roman"/>
      <family val="1"/>
    </font>
    <font>
      <sz val="10"/>
      <name val="Times New Roman"/>
      <family val="1"/>
    </font>
    <font>
      <sz val="10"/>
      <name val="Arial"/>
      <family val="2"/>
    </font>
    <font>
      <b/>
      <sz val="10"/>
      <name val="Arial"/>
      <family val="2"/>
    </font>
    <font>
      <sz val="11"/>
      <name val="Times New Roman"/>
      <family val="1"/>
    </font>
    <font>
      <b/>
      <sz val="11"/>
      <name val="Times New Roman"/>
      <family val="1"/>
    </font>
    <font>
      <b/>
      <u/>
      <sz val="11"/>
      <name val="Times New Roman"/>
      <family val="1"/>
    </font>
    <font>
      <u/>
      <sz val="11"/>
      <color indexed="12"/>
      <name val="Times New Roman"/>
      <family val="1"/>
    </font>
    <font>
      <b/>
      <u/>
      <sz val="10"/>
      <name val="Times New Roman"/>
      <family val="1"/>
    </font>
    <font>
      <b/>
      <u/>
      <sz val="10"/>
      <name val="Arial"/>
      <family val="2"/>
    </font>
    <font>
      <i/>
      <sz val="11"/>
      <name val="Times New Roman"/>
      <family val="1"/>
    </font>
    <font>
      <b/>
      <i/>
      <sz val="12"/>
      <name val="Times New Roman"/>
      <family val="1"/>
    </font>
    <font>
      <b/>
      <i/>
      <sz val="16"/>
      <name val="Times New Roman"/>
      <family val="1"/>
    </font>
    <font>
      <sz val="12"/>
      <color indexed="12"/>
      <name val="Times New Roman"/>
      <family val="1"/>
    </font>
    <font>
      <b/>
      <i/>
      <u/>
      <sz val="14"/>
      <name val="Times New Roman"/>
      <family val="1"/>
    </font>
    <font>
      <b/>
      <u/>
      <sz val="14"/>
      <name val="Times New Roman"/>
      <family val="1"/>
    </font>
    <font>
      <u/>
      <sz val="12"/>
      <name val="Times New Roman"/>
      <family val="1"/>
    </font>
    <font>
      <b/>
      <u/>
      <sz val="12"/>
      <name val="Times New Roman"/>
      <family val="1"/>
    </font>
    <font>
      <i/>
      <u/>
      <sz val="14"/>
      <name val="Times New Roman"/>
      <family val="1"/>
    </font>
    <font>
      <b/>
      <sz val="12"/>
      <color indexed="12"/>
      <name val="Times New Roman"/>
      <family val="1"/>
    </font>
    <font>
      <i/>
      <u/>
      <sz val="12"/>
      <name val="Times New Roman"/>
      <family val="1"/>
    </font>
    <font>
      <i/>
      <u/>
      <sz val="10"/>
      <name val="Times New Roman"/>
      <family val="1"/>
    </font>
    <font>
      <i/>
      <sz val="10"/>
      <name val="Times New Roman"/>
      <family val="1"/>
    </font>
    <font>
      <u/>
      <sz val="10"/>
      <name val="Times New Roman"/>
      <family val="1"/>
    </font>
    <font>
      <i/>
      <sz val="10"/>
      <color indexed="12"/>
      <name val="Times New Roman"/>
      <family val="1"/>
    </font>
    <font>
      <b/>
      <sz val="12"/>
      <color indexed="8"/>
      <name val="Times New Roman"/>
      <family val="1"/>
    </font>
    <font>
      <sz val="12"/>
      <color indexed="8"/>
      <name val="Times New Roman"/>
      <family val="1"/>
    </font>
    <font>
      <b/>
      <u/>
      <sz val="12"/>
      <color indexed="10"/>
      <name val="Times New Roman"/>
      <family val="1"/>
    </font>
    <font>
      <b/>
      <i/>
      <sz val="10"/>
      <name val="Times New Roman"/>
      <family val="1"/>
    </font>
    <font>
      <b/>
      <sz val="10"/>
      <color indexed="8"/>
      <name val="Times New Roman"/>
      <family val="1"/>
    </font>
    <font>
      <u/>
      <sz val="12"/>
      <color indexed="12"/>
      <name val="Times New Roman"/>
      <family val="1"/>
    </font>
    <font>
      <b/>
      <sz val="12"/>
      <name val="Calibri"/>
      <family val="2"/>
    </font>
    <font>
      <sz val="8"/>
      <name val="Calibri"/>
      <family val="2"/>
    </font>
    <font>
      <b/>
      <sz val="14"/>
      <name val="Calibri"/>
      <family val="2"/>
    </font>
    <font>
      <sz val="11"/>
      <name val="Calibri"/>
      <family val="2"/>
    </font>
    <font>
      <i/>
      <sz val="11"/>
      <name val="Calibri"/>
      <family val="2"/>
    </font>
    <font>
      <b/>
      <sz val="11"/>
      <name val="Calibri"/>
      <family val="2"/>
    </font>
    <font>
      <sz val="12"/>
      <name val="Calibri"/>
      <family val="2"/>
    </font>
    <font>
      <sz val="11"/>
      <color rgb="FF000000"/>
      <name val="Calibri"/>
      <family val="2"/>
    </font>
    <font>
      <sz val="18"/>
      <color rgb="FF000000"/>
      <name val="Calibri"/>
      <family val="2"/>
    </font>
    <font>
      <b/>
      <sz val="18"/>
      <color rgb="FF000000"/>
      <name val="Calibri"/>
      <family val="2"/>
    </font>
    <font>
      <b/>
      <sz val="11"/>
      <color rgb="FF000000"/>
      <name val="Calibri"/>
      <family val="2"/>
    </font>
    <font>
      <b/>
      <sz val="12"/>
      <color rgb="FF000000"/>
      <name val="Calibri"/>
      <family val="2"/>
    </font>
    <font>
      <sz val="12"/>
      <color rgb="FF000000"/>
      <name val="Calibri"/>
      <family val="2"/>
    </font>
    <font>
      <sz val="10"/>
      <color rgb="FF000000"/>
      <name val="Arial"/>
      <family val="2"/>
    </font>
    <font>
      <sz val="12"/>
      <color rgb="FF808080"/>
      <name val="Calibri"/>
      <family val="2"/>
    </font>
    <font>
      <sz val="11"/>
      <color rgb="FF808080"/>
      <name val="Calibri"/>
      <family val="2"/>
    </font>
    <font>
      <i/>
      <sz val="18"/>
      <color rgb="FF000000"/>
      <name val="Calibri"/>
      <family val="2"/>
    </font>
    <font>
      <sz val="14"/>
      <color rgb="FF000000"/>
      <name val="Calibri"/>
      <family val="2"/>
    </font>
    <font>
      <i/>
      <sz val="11"/>
      <color rgb="FF000000"/>
      <name val="Calibri"/>
      <family val="2"/>
    </font>
    <font>
      <b/>
      <sz val="14"/>
      <color rgb="FF000000"/>
      <name val="Calibri"/>
      <family val="2"/>
    </font>
    <font>
      <b/>
      <sz val="18"/>
      <name val="Calibri"/>
      <family val="2"/>
    </font>
    <font>
      <sz val="18"/>
      <name val="Calibri"/>
      <family val="2"/>
    </font>
    <font>
      <sz val="10"/>
      <color rgb="FF000000"/>
      <name val="Calibri"/>
      <family val="2"/>
    </font>
    <font>
      <sz val="11"/>
      <color rgb="FF000000"/>
      <name val="Arial"/>
      <family val="2"/>
    </font>
    <font>
      <i/>
      <sz val="14"/>
      <color rgb="FF000000"/>
      <name val="Calibri"/>
      <family val="2"/>
    </font>
    <font>
      <sz val="10"/>
      <name val="Calibri"/>
      <family val="2"/>
    </font>
    <font>
      <sz val="10"/>
      <color rgb="FFFFFFFF"/>
      <name val="Calibri"/>
      <family val="2"/>
    </font>
    <font>
      <b/>
      <sz val="10"/>
      <name val="Calibri"/>
      <family val="2"/>
    </font>
    <font>
      <b/>
      <sz val="12"/>
      <color rgb="FFFFFFFF"/>
      <name val="Calibri"/>
      <family val="2"/>
    </font>
    <font>
      <b/>
      <sz val="10"/>
      <color rgb="FFFFFFFF"/>
      <name val="Calibri"/>
      <family val="2"/>
    </font>
    <font>
      <b/>
      <sz val="8"/>
      <name val="Calibri"/>
      <family val="2"/>
    </font>
    <font>
      <sz val="10"/>
      <name val="Arial"/>
    </font>
    <font>
      <sz val="12"/>
      <name val="Arial"/>
    </font>
    <font>
      <sz val="11"/>
      <name val="Arial"/>
    </font>
    <font>
      <b/>
      <sz val="11"/>
      <name val="Arial"/>
      <family val="2"/>
    </font>
    <font>
      <i/>
      <sz val="11"/>
      <name val="Arial"/>
    </font>
    <font>
      <i/>
      <sz val="11"/>
      <name val="Arial"/>
      <family val="2"/>
    </font>
    <font>
      <b/>
      <sz val="11"/>
      <name val="Arial"/>
    </font>
    <font>
      <sz val="11"/>
      <name val="Arial"/>
      <family val="2"/>
    </font>
    <font>
      <b/>
      <sz val="11"/>
      <color indexed="9"/>
      <name val="Arial"/>
      <family val="2"/>
    </font>
    <font>
      <sz val="11"/>
      <color indexed="9"/>
      <name val="Arial"/>
      <family val="2"/>
    </font>
    <font>
      <sz val="11"/>
      <color indexed="9"/>
      <name val="Arial"/>
    </font>
    <font>
      <u/>
      <sz val="11"/>
      <name val="Arial"/>
    </font>
  </fonts>
  <fills count="17">
    <fill>
      <patternFill patternType="none"/>
    </fill>
    <fill>
      <patternFill patternType="gray125"/>
    </fill>
    <fill>
      <patternFill patternType="solid">
        <fgColor indexed="22"/>
        <bgColor indexed="64"/>
      </patternFill>
    </fill>
    <fill>
      <patternFill patternType="solid">
        <fgColor indexed="9"/>
        <bgColor indexed="8"/>
      </patternFill>
    </fill>
    <fill>
      <patternFill patternType="solid">
        <fgColor indexed="43"/>
        <bgColor indexed="64"/>
      </patternFill>
    </fill>
    <fill>
      <patternFill patternType="solid">
        <fgColor indexed="47"/>
        <bgColor indexed="64"/>
      </patternFill>
    </fill>
    <fill>
      <patternFill patternType="solid">
        <fgColor indexed="22"/>
        <bgColor indexed="8"/>
      </patternFill>
    </fill>
    <fill>
      <patternFill patternType="solid">
        <fgColor indexed="47"/>
        <bgColor indexed="8"/>
      </patternFill>
    </fill>
    <fill>
      <patternFill patternType="solid">
        <fgColor rgb="FFFFFFFF"/>
        <bgColor rgb="FF000000"/>
      </patternFill>
    </fill>
    <fill>
      <patternFill patternType="solid">
        <fgColor rgb="FFCCFFCC"/>
        <bgColor rgb="FF000000"/>
      </patternFill>
    </fill>
    <fill>
      <patternFill patternType="solid">
        <fgColor rgb="FF99CCFF"/>
        <bgColor rgb="FF000000"/>
      </patternFill>
    </fill>
    <fill>
      <patternFill patternType="solid">
        <fgColor rgb="FFC0C0C0"/>
        <bgColor rgb="FF000000"/>
      </patternFill>
    </fill>
    <fill>
      <patternFill patternType="solid">
        <fgColor rgb="FF808080"/>
        <bgColor rgb="FF000000"/>
      </patternFill>
    </fill>
    <fill>
      <patternFill patternType="solid">
        <fgColor rgb="FF969696"/>
        <bgColor rgb="FF000000"/>
      </patternFill>
    </fill>
    <fill>
      <patternFill patternType="solid">
        <fgColor indexed="13"/>
        <bgColor indexed="64"/>
      </patternFill>
    </fill>
    <fill>
      <patternFill patternType="solid">
        <fgColor indexed="8"/>
        <bgColor indexed="8"/>
      </patternFill>
    </fill>
    <fill>
      <patternFill patternType="solid">
        <fgColor indexed="8"/>
        <bgColor indexed="64"/>
      </patternFill>
    </fill>
  </fills>
  <borders count="9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dashed">
        <color indexed="64"/>
      </bottom>
      <diagonal/>
    </border>
    <border>
      <left/>
      <right/>
      <top style="medium">
        <color indexed="64"/>
      </top>
      <bottom style="medium">
        <color indexed="64"/>
      </bottom>
      <diagonal/>
    </border>
    <border>
      <left/>
      <right/>
      <top/>
      <bottom style="dotted">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dashed">
        <color indexed="64"/>
      </top>
      <bottom style="dashed">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8"/>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style="double">
        <color indexed="8"/>
      </right>
      <top style="double">
        <color indexed="8"/>
      </top>
      <bottom style="double">
        <color indexed="8"/>
      </bottom>
      <diagonal/>
    </border>
    <border>
      <left/>
      <right/>
      <top/>
      <bottom style="double">
        <color indexed="8"/>
      </bottom>
      <diagonal/>
    </border>
    <border>
      <left style="thin">
        <color indexed="64"/>
      </left>
      <right style="double">
        <color indexed="8"/>
      </right>
      <top style="double">
        <color indexed="64"/>
      </top>
      <bottom style="double">
        <color indexed="8"/>
      </bottom>
      <diagonal/>
    </border>
    <border>
      <left/>
      <right style="thin">
        <color indexed="8"/>
      </right>
      <top/>
      <bottom style="thin">
        <color indexed="64"/>
      </bottom>
      <diagonal/>
    </border>
  </borders>
  <cellStyleXfs count="8">
    <xf numFmtId="0" fontId="0" fillId="0" borderId="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xf numFmtId="9" fontId="2" fillId="0" borderId="0" applyFont="0" applyFill="0" applyBorder="0" applyAlignment="0" applyProtection="0"/>
    <xf numFmtId="0" fontId="1" fillId="0" borderId="0"/>
    <xf numFmtId="0" fontId="76" fillId="0" borderId="0">
      <alignment vertical="top"/>
    </xf>
    <xf numFmtId="9" fontId="75" fillId="0" borderId="0" applyFont="0" applyFill="0" applyBorder="0" applyAlignment="0" applyProtection="0"/>
  </cellStyleXfs>
  <cellXfs count="828">
    <xf numFmtId="0" fontId="0" fillId="0" borderId="0" xfId="0"/>
    <xf numFmtId="0" fontId="3" fillId="0" borderId="1" xfId="0" applyFont="1" applyBorder="1" applyAlignment="1">
      <alignment vertical="top" wrapText="1"/>
    </xf>
    <xf numFmtId="0" fontId="3" fillId="0" borderId="2" xfId="0" applyFont="1" applyBorder="1" applyAlignment="1">
      <alignment vertical="top" wrapText="1"/>
    </xf>
    <xf numFmtId="0" fontId="4" fillId="0" borderId="1" xfId="0" applyFont="1" applyBorder="1" applyAlignment="1">
      <alignment vertical="top" wrapText="1"/>
    </xf>
    <xf numFmtId="0" fontId="5" fillId="0" borderId="2" xfId="0"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3" fillId="0" borderId="5"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xf numFmtId="0" fontId="4" fillId="0" borderId="0" xfId="0" applyFont="1"/>
    <xf numFmtId="0" fontId="9" fillId="0" borderId="0" xfId="0" applyFont="1"/>
    <xf numFmtId="0" fontId="6" fillId="0" borderId="0" xfId="0" applyFont="1"/>
    <xf numFmtId="0" fontId="3" fillId="0" borderId="7" xfId="0" applyFont="1" applyBorder="1" applyAlignment="1">
      <alignment horizontal="center"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0" fillId="0" borderId="13" xfId="0" applyBorder="1"/>
    <xf numFmtId="0" fontId="0" fillId="0" borderId="14" xfId="0" applyBorder="1"/>
    <xf numFmtId="0" fontId="0" fillId="0" borderId="15" xfId="0" applyBorder="1"/>
    <xf numFmtId="0" fontId="0" fillId="0" borderId="16" xfId="0" applyBorder="1"/>
    <xf numFmtId="0" fontId="3" fillId="0" borderId="17" xfId="0" applyFont="1" applyBorder="1" applyAlignment="1">
      <alignment vertical="top" wrapText="1"/>
    </xf>
    <xf numFmtId="0" fontId="3" fillId="0" borderId="18" xfId="0" applyFont="1" applyBorder="1" applyAlignment="1">
      <alignment vertical="top" wrapText="1"/>
    </xf>
    <xf numFmtId="0" fontId="6" fillId="0" borderId="19" xfId="0" applyFont="1" applyBorder="1" applyAlignment="1">
      <alignment vertical="top" wrapText="1"/>
    </xf>
    <xf numFmtId="0" fontId="3" fillId="0" borderId="20" xfId="0" applyFont="1" applyBorder="1" applyAlignment="1">
      <alignment horizontal="center" vertical="top" wrapText="1"/>
    </xf>
    <xf numFmtId="0" fontId="10" fillId="0" borderId="21" xfId="0" applyFont="1" applyBorder="1" applyAlignment="1">
      <alignment vertical="top" wrapText="1"/>
    </xf>
    <xf numFmtId="9" fontId="10" fillId="0" borderId="9" xfId="0" applyNumberFormat="1" applyFont="1" applyBorder="1" applyAlignment="1">
      <alignment horizontal="left" vertical="top" wrapText="1"/>
    </xf>
    <xf numFmtId="6" fontId="10" fillId="0" borderId="22" xfId="0" applyNumberFormat="1" applyFont="1" applyBorder="1" applyAlignment="1">
      <alignment horizontal="left" vertical="top" wrapText="1"/>
    </xf>
    <xf numFmtId="6" fontId="10" fillId="0" borderId="9" xfId="0" applyNumberFormat="1" applyFont="1" applyBorder="1" applyAlignment="1">
      <alignment horizontal="left" vertical="top" wrapText="1"/>
    </xf>
    <xf numFmtId="0" fontId="14" fillId="0" borderId="0" xfId="0" applyFont="1"/>
    <xf numFmtId="0" fontId="15" fillId="0" borderId="0" xfId="0" applyFont="1"/>
    <xf numFmtId="0" fontId="14" fillId="0" borderId="0" xfId="0" applyFont="1" applyAlignment="1">
      <alignment wrapText="1"/>
    </xf>
    <xf numFmtId="0" fontId="14" fillId="0" borderId="2" xfId="0" applyFont="1" applyBorder="1"/>
    <xf numFmtId="0" fontId="13" fillId="0" borderId="0" xfId="0" applyFont="1"/>
    <xf numFmtId="0" fontId="15" fillId="0" borderId="0" xfId="0" applyFont="1" applyAlignment="1">
      <alignment horizontal="center"/>
    </xf>
    <xf numFmtId="0" fontId="13" fillId="2" borderId="2" xfId="0" applyFont="1" applyFill="1" applyBorder="1" applyAlignment="1">
      <alignment horizontal="center"/>
    </xf>
    <xf numFmtId="0" fontId="17" fillId="0" borderId="0" xfId="0" applyFont="1"/>
    <xf numFmtId="0" fontId="19" fillId="0" borderId="0" xfId="0" applyFont="1"/>
    <xf numFmtId="0" fontId="20" fillId="0" borderId="0" xfId="2" applyFont="1" applyAlignment="1" applyProtection="1"/>
    <xf numFmtId="0" fontId="3" fillId="0" borderId="22" xfId="0" applyFont="1" applyBorder="1" applyAlignment="1">
      <alignment vertical="top" wrapText="1"/>
    </xf>
    <xf numFmtId="0" fontId="3" fillId="0" borderId="23"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0" fillId="0" borderId="2" xfId="0" applyBorder="1"/>
    <xf numFmtId="0" fontId="0" fillId="0" borderId="18" xfId="0" applyBorder="1"/>
    <xf numFmtId="0" fontId="3" fillId="2" borderId="25" xfId="0" applyFont="1" applyFill="1" applyBorder="1" applyAlignment="1">
      <alignment horizontal="center" vertical="top" wrapText="1"/>
    </xf>
    <xf numFmtId="0" fontId="7" fillId="2" borderId="26" xfId="0" applyFont="1" applyFill="1" applyBorder="1" applyAlignment="1">
      <alignment horizontal="center" vertical="top" wrapText="1"/>
    </xf>
    <xf numFmtId="0" fontId="7" fillId="2" borderId="27" xfId="0" applyFont="1" applyFill="1" applyBorder="1" applyAlignment="1">
      <alignment horizontal="center" vertical="top" wrapText="1"/>
    </xf>
    <xf numFmtId="0" fontId="0" fillId="0" borderId="4" xfId="0" applyBorder="1"/>
    <xf numFmtId="0" fontId="15" fillId="0" borderId="0" xfId="0" applyFont="1" applyFill="1"/>
    <xf numFmtId="0" fontId="7" fillId="0" borderId="7" xfId="0" applyFont="1" applyBorder="1" applyAlignment="1">
      <alignment horizontal="center" vertical="top" wrapText="1"/>
    </xf>
    <xf numFmtId="0" fontId="7" fillId="0" borderId="20" xfId="0" applyFont="1" applyBorder="1" applyAlignment="1">
      <alignment horizontal="center" vertical="top" wrapText="1"/>
    </xf>
    <xf numFmtId="0" fontId="7" fillId="0" borderId="28" xfId="0" applyFont="1" applyBorder="1" applyAlignment="1">
      <alignment horizontal="center" vertical="top" wrapText="1"/>
    </xf>
    <xf numFmtId="0" fontId="10" fillId="0" borderId="21" xfId="0" applyFont="1" applyBorder="1" applyAlignment="1">
      <alignment horizontal="center" vertical="top" wrapText="1"/>
    </xf>
    <xf numFmtId="0" fontId="10" fillId="0" borderId="18" xfId="0" applyFont="1" applyBorder="1" applyAlignment="1">
      <alignment horizontal="center" vertical="top" wrapText="1"/>
    </xf>
    <xf numFmtId="3" fontId="10" fillId="0" borderId="18" xfId="0" applyNumberFormat="1" applyFont="1" applyBorder="1" applyAlignment="1">
      <alignment horizontal="center" vertical="top" wrapText="1"/>
    </xf>
    <xf numFmtId="0" fontId="10" fillId="0" borderId="29" xfId="0" applyFont="1" applyBorder="1" applyAlignment="1">
      <alignment horizontal="center" vertical="top" wrapText="1"/>
    </xf>
    <xf numFmtId="0" fontId="10" fillId="0" borderId="17" xfId="0" applyFont="1" applyBorder="1" applyAlignment="1">
      <alignment horizontal="center" vertical="top" wrapText="1"/>
    </xf>
    <xf numFmtId="0" fontId="10" fillId="0" borderId="30" xfId="0" applyFont="1" applyBorder="1" applyAlignment="1">
      <alignment horizontal="center" vertical="top" wrapText="1"/>
    </xf>
    <xf numFmtId="0" fontId="2" fillId="0" borderId="0" xfId="0" applyFont="1"/>
    <xf numFmtId="0" fontId="21" fillId="0" borderId="0" xfId="0" applyFont="1"/>
    <xf numFmtId="0" fontId="22" fillId="0" borderId="0" xfId="0" applyFont="1"/>
    <xf numFmtId="0" fontId="17" fillId="0" borderId="0" xfId="0" applyFont="1" applyAlignment="1">
      <alignment horizontal="left"/>
    </xf>
    <xf numFmtId="0" fontId="16" fillId="2" borderId="26" xfId="0" applyFont="1" applyFill="1" applyBorder="1" applyAlignment="1">
      <alignment vertical="center" wrapText="1"/>
    </xf>
    <xf numFmtId="0" fontId="16" fillId="2" borderId="26" xfId="0" applyFont="1" applyFill="1" applyBorder="1" applyAlignment="1">
      <alignment horizontal="center" vertical="center" wrapText="1"/>
    </xf>
    <xf numFmtId="0" fontId="0" fillId="0" borderId="9" xfId="0" applyBorder="1"/>
    <xf numFmtId="8" fontId="3" fillId="0" borderId="18" xfId="0" applyNumberFormat="1" applyFont="1" applyBorder="1" applyAlignment="1">
      <alignment vertical="top" wrapText="1"/>
    </xf>
    <xf numFmtId="0" fontId="0" fillId="0" borderId="31" xfId="0" applyBorder="1"/>
    <xf numFmtId="0" fontId="0" fillId="0" borderId="23" xfId="0" applyBorder="1"/>
    <xf numFmtId="0" fontId="0" fillId="0" borderId="24" xfId="0" applyBorder="1"/>
    <xf numFmtId="0" fontId="17" fillId="0" borderId="32" xfId="0" applyFont="1" applyBorder="1"/>
    <xf numFmtId="0" fontId="18" fillId="0" borderId="33" xfId="0" applyFont="1" applyBorder="1"/>
    <xf numFmtId="0" fontId="17" fillId="0" borderId="2" xfId="0" applyFont="1" applyBorder="1"/>
    <xf numFmtId="3" fontId="8" fillId="3" borderId="0" xfId="3" applyNumberFormat="1" applyFont="1" applyFill="1" applyProtection="1"/>
    <xf numFmtId="3" fontId="8" fillId="3" borderId="0" xfId="3" applyNumberFormat="1" applyFont="1" applyFill="1" applyAlignment="1" applyProtection="1">
      <alignment horizontal="centerContinuous"/>
    </xf>
    <xf numFmtId="3" fontId="8" fillId="3" borderId="0" xfId="3" applyNumberFormat="1" applyFont="1" applyFill="1" applyBorder="1" applyAlignment="1" applyProtection="1">
      <alignment horizontal="centerContinuous"/>
    </xf>
    <xf numFmtId="0" fontId="24" fillId="3" borderId="0" xfId="3" applyFont="1" applyFill="1" applyBorder="1" applyAlignment="1" applyProtection="1">
      <alignment horizontal="centerContinuous"/>
    </xf>
    <xf numFmtId="3" fontId="25" fillId="0" borderId="0" xfId="3" applyNumberFormat="1" applyFont="1" applyFill="1" applyBorder="1" applyAlignment="1" applyProtection="1">
      <alignment horizontal="centerContinuous"/>
    </xf>
    <xf numFmtId="0" fontId="24" fillId="3" borderId="0" xfId="3" applyFont="1" applyFill="1" applyBorder="1" applyAlignment="1" applyProtection="1">
      <alignment horizontal="center"/>
    </xf>
    <xf numFmtId="3" fontId="7" fillId="3" borderId="0" xfId="3" applyNumberFormat="1" applyFont="1" applyFill="1" applyAlignment="1" applyProtection="1">
      <alignment horizontal="centerContinuous"/>
    </xf>
    <xf numFmtId="0" fontId="24" fillId="3" borderId="0" xfId="3" applyFont="1" applyFill="1" applyAlignment="1" applyProtection="1">
      <alignment horizontal="centerContinuous"/>
    </xf>
    <xf numFmtId="0" fontId="24" fillId="3" borderId="0" xfId="3" applyFont="1" applyFill="1" applyAlignment="1" applyProtection="1">
      <alignment horizontal="center"/>
    </xf>
    <xf numFmtId="0" fontId="3" fillId="3" borderId="0" xfId="3" applyFont="1" applyFill="1" applyProtection="1"/>
    <xf numFmtId="3" fontId="8" fillId="3" borderId="0" xfId="3" applyNumberFormat="1" applyFont="1" applyFill="1" applyBorder="1" applyProtection="1"/>
    <xf numFmtId="0" fontId="8" fillId="3" borderId="36" xfId="3" applyFont="1" applyFill="1" applyBorder="1" applyProtection="1"/>
    <xf numFmtId="0" fontId="8" fillId="3" borderId="34" xfId="3" applyFont="1" applyFill="1" applyBorder="1" applyProtection="1"/>
    <xf numFmtId="0" fontId="8" fillId="3" borderId="37" xfId="3" applyFont="1" applyFill="1" applyBorder="1" applyProtection="1"/>
    <xf numFmtId="0" fontId="26" fillId="3" borderId="34" xfId="3" applyFont="1" applyFill="1" applyBorder="1" applyProtection="1">
      <protection locked="0"/>
    </xf>
    <xf numFmtId="3" fontId="8" fillId="3" borderId="34" xfId="3" applyNumberFormat="1" applyFont="1" applyFill="1" applyBorder="1" applyProtection="1"/>
    <xf numFmtId="3" fontId="8" fillId="3" borderId="23" xfId="3" applyNumberFormat="1" applyFont="1" applyFill="1" applyBorder="1" applyProtection="1"/>
    <xf numFmtId="3" fontId="8" fillId="3" borderId="38" xfId="3" applyNumberFormat="1" applyFont="1" applyFill="1" applyBorder="1" applyProtection="1"/>
    <xf numFmtId="0" fontId="8" fillId="3" borderId="39" xfId="3" applyFont="1" applyFill="1" applyBorder="1" applyProtection="1"/>
    <xf numFmtId="0" fontId="8" fillId="3" borderId="0" xfId="3" applyFont="1" applyFill="1" applyBorder="1" applyProtection="1"/>
    <xf numFmtId="3" fontId="8" fillId="3" borderId="39" xfId="3" applyNumberFormat="1" applyFont="1" applyFill="1" applyBorder="1" applyProtection="1"/>
    <xf numFmtId="3" fontId="8" fillId="3" borderId="31" xfId="3" applyNumberFormat="1" applyFont="1" applyFill="1" applyBorder="1" applyProtection="1"/>
    <xf numFmtId="0" fontId="8" fillId="3" borderId="38" xfId="3" applyFont="1" applyFill="1" applyBorder="1" applyProtection="1"/>
    <xf numFmtId="1" fontId="8" fillId="3" borderId="39" xfId="3" applyNumberFormat="1" applyFont="1" applyFill="1" applyBorder="1" applyAlignment="1" applyProtection="1">
      <alignment horizontal="left"/>
    </xf>
    <xf numFmtId="3" fontId="8" fillId="3" borderId="39" xfId="3" applyNumberFormat="1" applyFont="1" applyFill="1" applyBorder="1" applyAlignment="1" applyProtection="1">
      <alignment horizontal="right"/>
    </xf>
    <xf numFmtId="14" fontId="8" fillId="3" borderId="31" xfId="3" applyNumberFormat="1" applyFont="1" applyFill="1" applyBorder="1" applyAlignment="1" applyProtection="1">
      <alignment horizontal="left"/>
    </xf>
    <xf numFmtId="0" fontId="8" fillId="3" borderId="29" xfId="3" applyFont="1" applyFill="1" applyBorder="1" applyProtection="1"/>
    <xf numFmtId="14" fontId="8" fillId="3" borderId="39" xfId="3" applyNumberFormat="1" applyFont="1" applyFill="1" applyBorder="1" applyProtection="1"/>
    <xf numFmtId="0" fontId="28" fillId="3" borderId="0" xfId="3" applyFont="1" applyFill="1" applyProtection="1"/>
    <xf numFmtId="0" fontId="29" fillId="3" borderId="0" xfId="3" applyFont="1" applyFill="1" applyProtection="1"/>
    <xf numFmtId="3" fontId="8" fillId="3" borderId="13" xfId="3" applyNumberFormat="1" applyFont="1" applyFill="1" applyBorder="1" applyProtection="1"/>
    <xf numFmtId="0" fontId="30" fillId="3" borderId="0" xfId="3" applyFont="1" applyFill="1" applyBorder="1" applyProtection="1"/>
    <xf numFmtId="0" fontId="31" fillId="3" borderId="0" xfId="3" applyFont="1" applyFill="1" applyBorder="1" applyProtection="1"/>
    <xf numFmtId="0" fontId="29" fillId="3" borderId="36" xfId="3" applyFont="1" applyFill="1" applyBorder="1" applyProtection="1"/>
    <xf numFmtId="3" fontId="29" fillId="3" borderId="37" xfId="3" applyNumberFormat="1" applyFont="1" applyFill="1" applyBorder="1" applyProtection="1"/>
    <xf numFmtId="3" fontId="29" fillId="3" borderId="0" xfId="3" applyNumberFormat="1" applyFont="1" applyFill="1" applyProtection="1"/>
    <xf numFmtId="0" fontId="29" fillId="3" borderId="37" xfId="3" applyFont="1" applyFill="1" applyBorder="1" applyAlignment="1" applyProtection="1">
      <alignment horizontal="center"/>
    </xf>
    <xf numFmtId="0" fontId="29" fillId="3" borderId="37" xfId="3" applyFont="1" applyFill="1" applyBorder="1" applyProtection="1"/>
    <xf numFmtId="3" fontId="8" fillId="3" borderId="37" xfId="3" applyNumberFormat="1" applyFont="1" applyFill="1" applyBorder="1" applyProtection="1"/>
    <xf numFmtId="0" fontId="29" fillId="3" borderId="40" xfId="3" applyFont="1" applyFill="1" applyBorder="1" applyAlignment="1" applyProtection="1">
      <alignment horizontal="right"/>
    </xf>
    <xf numFmtId="0" fontId="29" fillId="3" borderId="13" xfId="3" applyFont="1" applyFill="1" applyBorder="1" applyAlignment="1" applyProtection="1">
      <alignment horizontal="right"/>
    </xf>
    <xf numFmtId="3" fontId="8" fillId="3" borderId="36" xfId="3" applyNumberFormat="1" applyFont="1" applyFill="1" applyBorder="1" applyProtection="1"/>
    <xf numFmtId="0" fontId="29" fillId="3" borderId="37" xfId="3" applyFont="1" applyFill="1" applyBorder="1" applyAlignment="1" applyProtection="1">
      <alignment horizontal="right"/>
    </xf>
    <xf numFmtId="0" fontId="26" fillId="3" borderId="38" xfId="3" applyFont="1" applyFill="1" applyBorder="1" applyProtection="1">
      <protection locked="0"/>
    </xf>
    <xf numFmtId="3" fontId="26" fillId="3" borderId="0" xfId="3" applyNumberFormat="1" applyFont="1" applyFill="1" applyBorder="1" applyProtection="1">
      <protection locked="0"/>
    </xf>
    <xf numFmtId="3" fontId="26" fillId="3" borderId="0" xfId="3" applyNumberFormat="1" applyFont="1" applyFill="1" applyProtection="1">
      <protection locked="0"/>
    </xf>
    <xf numFmtId="10" fontId="26" fillId="3" borderId="0" xfId="3" applyNumberFormat="1" applyFont="1" applyFill="1" applyBorder="1" applyAlignment="1" applyProtection="1">
      <alignment horizontal="center"/>
      <protection locked="0"/>
    </xf>
    <xf numFmtId="4" fontId="26" fillId="3" borderId="0" xfId="3" applyNumberFormat="1" applyFont="1" applyFill="1" applyBorder="1" applyAlignment="1" applyProtection="1">
      <alignment horizontal="right"/>
      <protection locked="0"/>
    </xf>
    <xf numFmtId="3" fontId="8" fillId="3" borderId="0" xfId="3" applyNumberFormat="1" applyFont="1" applyFill="1" applyBorder="1" applyProtection="1">
      <protection locked="0"/>
    </xf>
    <xf numFmtId="37" fontId="26" fillId="3" borderId="41" xfId="3" applyNumberFormat="1" applyFont="1" applyFill="1" applyBorder="1" applyAlignment="1" applyProtection="1">
      <alignment horizontal="right"/>
      <protection locked="0"/>
    </xf>
    <xf numFmtId="37" fontId="8" fillId="3" borderId="13" xfId="3" applyNumberFormat="1" applyFont="1" applyFill="1" applyBorder="1" applyAlignment="1" applyProtection="1">
      <alignment horizontal="right"/>
    </xf>
    <xf numFmtId="3" fontId="8" fillId="3" borderId="41" xfId="3" applyNumberFormat="1" applyFont="1" applyFill="1" applyBorder="1" applyProtection="1"/>
    <xf numFmtId="3" fontId="26" fillId="3" borderId="38" xfId="3" applyNumberFormat="1" applyFont="1" applyFill="1" applyBorder="1" applyProtection="1">
      <protection locked="0"/>
    </xf>
    <xf numFmtId="37" fontId="26" fillId="3" borderId="31" xfId="3" applyNumberFormat="1" applyFont="1" applyFill="1" applyBorder="1" applyAlignment="1" applyProtection="1">
      <alignment horizontal="right"/>
      <protection locked="0"/>
    </xf>
    <xf numFmtId="3" fontId="26" fillId="3" borderId="39" xfId="3" applyNumberFormat="1" applyFont="1" applyFill="1" applyBorder="1" applyProtection="1">
      <protection locked="0"/>
    </xf>
    <xf numFmtId="0" fontId="7" fillId="3" borderId="38" xfId="3" applyFont="1" applyFill="1" applyBorder="1" applyProtection="1"/>
    <xf numFmtId="0" fontId="7" fillId="3" borderId="0" xfId="3" applyFont="1" applyFill="1" applyBorder="1" applyProtection="1"/>
    <xf numFmtId="9" fontId="7" fillId="3" borderId="0" xfId="3" applyNumberFormat="1" applyFont="1" applyFill="1" applyBorder="1" applyProtection="1"/>
    <xf numFmtId="5" fontId="7" fillId="3" borderId="41" xfId="3" applyNumberFormat="1" applyFont="1" applyFill="1" applyBorder="1" applyAlignment="1" applyProtection="1">
      <alignment horizontal="right"/>
    </xf>
    <xf numFmtId="5" fontId="7" fillId="3" borderId="13" xfId="3" applyNumberFormat="1" applyFont="1" applyFill="1" applyBorder="1" applyAlignment="1" applyProtection="1">
      <alignment horizontal="right"/>
    </xf>
    <xf numFmtId="3" fontId="7" fillId="3" borderId="38" xfId="3" applyNumberFormat="1" applyFont="1" applyFill="1" applyBorder="1" applyProtection="1"/>
    <xf numFmtId="166" fontId="7" fillId="3" borderId="0" xfId="3" applyNumberFormat="1" applyFont="1" applyFill="1" applyBorder="1" applyProtection="1"/>
    <xf numFmtId="3" fontId="7" fillId="3" borderId="0" xfId="3" applyNumberFormat="1" applyFont="1" applyFill="1" applyBorder="1" applyProtection="1"/>
    <xf numFmtId="3" fontId="8" fillId="3" borderId="29" xfId="3" applyNumberFormat="1" applyFont="1" applyFill="1" applyBorder="1" applyProtection="1"/>
    <xf numFmtId="167" fontId="8" fillId="3" borderId="39" xfId="3" applyNumberFormat="1" applyFont="1" applyFill="1" applyBorder="1" applyProtection="1"/>
    <xf numFmtId="9" fontId="8" fillId="3" borderId="39" xfId="3" applyNumberFormat="1" applyFont="1" applyFill="1" applyBorder="1" applyProtection="1"/>
    <xf numFmtId="167" fontId="8" fillId="3" borderId="0" xfId="3" applyNumberFormat="1" applyFont="1" applyFill="1" applyBorder="1" applyProtection="1"/>
    <xf numFmtId="167" fontId="8" fillId="3" borderId="13" xfId="3" applyNumberFormat="1" applyFont="1" applyFill="1" applyBorder="1" applyProtection="1"/>
    <xf numFmtId="3" fontId="31" fillId="3" borderId="42" xfId="3" applyNumberFormat="1" applyFont="1" applyFill="1" applyBorder="1" applyProtection="1"/>
    <xf numFmtId="0" fontId="32" fillId="3" borderId="38" xfId="3" applyFont="1" applyFill="1" applyBorder="1" applyProtection="1">
      <protection locked="0"/>
    </xf>
    <xf numFmtId="3" fontId="32" fillId="3" borderId="0" xfId="3" applyNumberFormat="1" applyFont="1" applyFill="1" applyBorder="1" applyProtection="1">
      <protection locked="0"/>
    </xf>
    <xf numFmtId="10" fontId="32" fillId="3" borderId="0" xfId="3" applyNumberFormat="1" applyFont="1" applyFill="1" applyBorder="1" applyAlignment="1" applyProtection="1">
      <alignment horizontal="center"/>
      <protection locked="0"/>
    </xf>
    <xf numFmtId="2" fontId="32" fillId="3" borderId="0" xfId="3" applyNumberFormat="1" applyFont="1" applyFill="1" applyBorder="1" applyAlignment="1" applyProtection="1">
      <alignment horizontal="right"/>
      <protection locked="0"/>
    </xf>
    <xf numFmtId="3" fontId="7" fillId="3" borderId="0" xfId="3" applyNumberFormat="1" applyFont="1" applyFill="1" applyBorder="1" applyProtection="1">
      <protection locked="0"/>
    </xf>
    <xf numFmtId="3" fontId="32" fillId="3" borderId="41" xfId="3" applyNumberFormat="1" applyFont="1" applyFill="1" applyBorder="1" applyProtection="1">
      <protection locked="0"/>
    </xf>
    <xf numFmtId="0" fontId="26" fillId="3" borderId="0" xfId="3" applyFont="1" applyFill="1" applyBorder="1" applyProtection="1">
      <protection locked="0"/>
    </xf>
    <xf numFmtId="2" fontId="26" fillId="3" borderId="0" xfId="3" applyNumberFormat="1" applyFont="1" applyFill="1" applyBorder="1" applyAlignment="1" applyProtection="1">
      <alignment horizontal="right"/>
      <protection locked="0"/>
    </xf>
    <xf numFmtId="0" fontId="8" fillId="3" borderId="0" xfId="3" applyFont="1" applyFill="1" applyBorder="1" applyProtection="1">
      <protection locked="0"/>
    </xf>
    <xf numFmtId="3" fontId="26" fillId="3" borderId="41" xfId="3" applyNumberFormat="1" applyFont="1" applyFill="1" applyBorder="1" applyProtection="1">
      <protection locked="0"/>
    </xf>
    <xf numFmtId="4" fontId="8" fillId="3" borderId="0" xfId="3" applyNumberFormat="1" applyFont="1" applyFill="1" applyBorder="1" applyProtection="1"/>
    <xf numFmtId="3" fontId="26" fillId="3" borderId="31" xfId="3" applyNumberFormat="1" applyFont="1" applyFill="1" applyBorder="1" applyProtection="1">
      <protection locked="0"/>
    </xf>
    <xf numFmtId="9" fontId="8" fillId="3" borderId="0" xfId="3" applyNumberFormat="1" applyFont="1" applyFill="1" applyBorder="1" applyProtection="1"/>
    <xf numFmtId="166" fontId="7" fillId="3" borderId="41" xfId="3" applyNumberFormat="1" applyFont="1" applyFill="1" applyBorder="1" applyProtection="1"/>
    <xf numFmtId="166" fontId="7" fillId="3" borderId="13" xfId="3" applyNumberFormat="1" applyFont="1" applyFill="1" applyBorder="1" applyProtection="1"/>
    <xf numFmtId="0" fontId="29" fillId="3" borderId="39" xfId="3" applyFont="1" applyFill="1" applyBorder="1" applyProtection="1"/>
    <xf numFmtId="167" fontId="8" fillId="3" borderId="31" xfId="3" applyNumberFormat="1" applyFont="1" applyFill="1" applyBorder="1" applyProtection="1"/>
    <xf numFmtId="0" fontId="7" fillId="3" borderId="13" xfId="3" applyFont="1" applyFill="1" applyBorder="1" applyProtection="1"/>
    <xf numFmtId="3" fontId="33" fillId="3" borderId="36" xfId="3" applyNumberFormat="1" applyFont="1" applyFill="1" applyBorder="1" applyProtection="1"/>
    <xf numFmtId="3" fontId="8" fillId="3" borderId="40" xfId="3" applyNumberFormat="1" applyFont="1" applyFill="1" applyBorder="1" applyProtection="1"/>
    <xf numFmtId="3" fontId="32" fillId="3" borderId="0" xfId="3" applyNumberFormat="1" applyFont="1" applyFill="1" applyProtection="1">
      <protection locked="0"/>
    </xf>
    <xf numFmtId="4" fontId="32" fillId="3" borderId="0" xfId="3" applyNumberFormat="1" applyFont="1" applyFill="1" applyBorder="1" applyAlignment="1" applyProtection="1">
      <alignment horizontal="right"/>
      <protection locked="0"/>
    </xf>
    <xf numFmtId="10" fontId="8" fillId="3" borderId="0" xfId="3" applyNumberFormat="1" applyFont="1" applyFill="1" applyBorder="1" applyAlignment="1" applyProtection="1">
      <alignment horizontal="center"/>
      <protection locked="0"/>
    </xf>
    <xf numFmtId="4" fontId="17" fillId="3" borderId="0" xfId="3" applyNumberFormat="1" applyFont="1" applyFill="1" applyBorder="1" applyAlignment="1" applyProtection="1">
      <alignment horizontal="right"/>
      <protection locked="0"/>
    </xf>
    <xf numFmtId="3" fontId="8" fillId="3" borderId="0" xfId="3" applyNumberFormat="1" applyFont="1" applyFill="1" applyProtection="1">
      <protection locked="0"/>
    </xf>
    <xf numFmtId="164" fontId="8" fillId="3" borderId="0" xfId="3" applyNumberFormat="1" applyFont="1" applyFill="1" applyBorder="1" applyProtection="1"/>
    <xf numFmtId="164" fontId="8" fillId="3" borderId="0" xfId="3" applyNumberFormat="1" applyFont="1" applyFill="1" applyBorder="1" applyProtection="1">
      <protection locked="0"/>
    </xf>
    <xf numFmtId="166" fontId="18" fillId="3" borderId="13" xfId="3" applyNumberFormat="1" applyFont="1" applyFill="1" applyBorder="1" applyProtection="1"/>
    <xf numFmtId="0" fontId="34" fillId="3" borderId="39" xfId="3" applyFont="1" applyFill="1" applyBorder="1" applyProtection="1"/>
    <xf numFmtId="0" fontId="34" fillId="3" borderId="0" xfId="3" applyFont="1" applyFill="1" applyBorder="1" applyProtection="1"/>
    <xf numFmtId="0" fontId="35" fillId="3" borderId="0" xfId="3" applyFont="1" applyFill="1" applyBorder="1" applyProtection="1"/>
    <xf numFmtId="0" fontId="35" fillId="3" borderId="13" xfId="3" applyFont="1" applyFill="1" applyBorder="1" applyProtection="1"/>
    <xf numFmtId="0" fontId="29" fillId="3" borderId="0" xfId="3" applyFont="1" applyFill="1" applyBorder="1" applyProtection="1"/>
    <xf numFmtId="0" fontId="36" fillId="3" borderId="37" xfId="3" applyFont="1" applyFill="1" applyBorder="1" applyProtection="1"/>
    <xf numFmtId="0" fontId="34" fillId="3" borderId="37" xfId="3" applyFont="1" applyFill="1" applyBorder="1" applyProtection="1"/>
    <xf numFmtId="0" fontId="35" fillId="3" borderId="37" xfId="3" applyFont="1" applyFill="1" applyBorder="1" applyProtection="1"/>
    <xf numFmtId="0" fontId="35" fillId="3" borderId="40" xfId="3" applyFont="1" applyFill="1" applyBorder="1" applyProtection="1"/>
    <xf numFmtId="0" fontId="33" fillId="3" borderId="38" xfId="3" applyFont="1" applyFill="1" applyBorder="1" applyProtection="1"/>
    <xf numFmtId="167" fontId="29" fillId="3" borderId="0" xfId="3" applyNumberFormat="1" applyFont="1" applyFill="1" applyBorder="1" applyProtection="1"/>
    <xf numFmtId="0" fontId="37" fillId="3" borderId="0" xfId="3" applyFont="1" applyFill="1" applyBorder="1" applyProtection="1">
      <protection locked="0"/>
    </xf>
    <xf numFmtId="167" fontId="37" fillId="3" borderId="0" xfId="3" applyNumberFormat="1" applyFont="1" applyFill="1" applyBorder="1" applyProtection="1">
      <protection locked="0"/>
    </xf>
    <xf numFmtId="3" fontId="8" fillId="0" borderId="0" xfId="3" applyNumberFormat="1" applyFont="1" applyFill="1" applyBorder="1" applyProtection="1"/>
    <xf numFmtId="167" fontId="26" fillId="3" borderId="0" xfId="3" applyNumberFormat="1" applyFont="1" applyFill="1" applyBorder="1" applyProtection="1">
      <protection locked="0"/>
    </xf>
    <xf numFmtId="3" fontId="8" fillId="0" borderId="38" xfId="3" applyNumberFormat="1" applyFont="1" applyFill="1" applyBorder="1" applyProtection="1"/>
    <xf numFmtId="10" fontId="8" fillId="0" borderId="0" xfId="3" applyNumberFormat="1" applyFont="1" applyFill="1" applyBorder="1" applyProtection="1"/>
    <xf numFmtId="3" fontId="26" fillId="0" borderId="0" xfId="3" applyNumberFormat="1" applyFont="1" applyFill="1" applyBorder="1" applyProtection="1">
      <protection locked="0"/>
    </xf>
    <xf numFmtId="3" fontId="8" fillId="0" borderId="41" xfId="3" applyNumberFormat="1" applyFont="1" applyFill="1" applyBorder="1" applyProtection="1"/>
    <xf numFmtId="0" fontId="17" fillId="3" borderId="0" xfId="3" applyFont="1" applyFill="1" applyBorder="1" applyProtection="1"/>
    <xf numFmtId="167" fontId="35" fillId="3" borderId="0" xfId="3" applyNumberFormat="1" applyFont="1" applyFill="1" applyBorder="1" applyProtection="1"/>
    <xf numFmtId="3" fontId="8" fillId="3" borderId="38" xfId="3" applyNumberFormat="1" applyFont="1" applyFill="1" applyBorder="1" applyProtection="1">
      <protection locked="0"/>
    </xf>
    <xf numFmtId="0" fontId="7" fillId="3" borderId="43" xfId="3" applyFont="1" applyFill="1" applyBorder="1" applyProtection="1"/>
    <xf numFmtId="0" fontId="7" fillId="3" borderId="44" xfId="3" applyFont="1" applyFill="1" applyBorder="1" applyProtection="1"/>
    <xf numFmtId="166" fontId="7" fillId="3" borderId="45" xfId="3" applyNumberFormat="1" applyFont="1" applyFill="1" applyBorder="1" applyProtection="1"/>
    <xf numFmtId="167" fontId="8" fillId="0" borderId="0" xfId="3" applyNumberFormat="1" applyFont="1" applyFill="1" applyBorder="1" applyProtection="1"/>
    <xf numFmtId="0" fontId="33" fillId="3" borderId="0" xfId="3" applyFont="1" applyFill="1" applyBorder="1" applyProtection="1"/>
    <xf numFmtId="3" fontId="29" fillId="3" borderId="37" xfId="3" applyNumberFormat="1" applyFont="1" applyFill="1" applyBorder="1" applyAlignment="1" applyProtection="1">
      <alignment horizontal="right"/>
    </xf>
    <xf numFmtId="0" fontId="38" fillId="3" borderId="38" xfId="3" applyFont="1" applyFill="1" applyBorder="1" applyProtection="1">
      <protection locked="0"/>
    </xf>
    <xf numFmtId="3" fontId="38" fillId="3" borderId="0" xfId="3" applyNumberFormat="1" applyFont="1" applyFill="1" applyBorder="1" applyProtection="1">
      <protection locked="0"/>
    </xf>
    <xf numFmtId="10" fontId="38" fillId="3" borderId="0" xfId="3" applyNumberFormat="1" applyFont="1" applyFill="1" applyBorder="1" applyAlignment="1" applyProtection="1">
      <alignment horizontal="center"/>
      <protection locked="0"/>
    </xf>
    <xf numFmtId="2" fontId="38" fillId="3" borderId="0" xfId="3" applyNumberFormat="1" applyFont="1" applyFill="1" applyBorder="1" applyAlignment="1" applyProtection="1">
      <alignment horizontal="right"/>
      <protection locked="0"/>
    </xf>
    <xf numFmtId="3" fontId="38" fillId="3" borderId="0" xfId="3" applyNumberFormat="1" applyFont="1" applyFill="1" applyBorder="1" applyProtection="1"/>
    <xf numFmtId="3" fontId="38" fillId="3" borderId="41" xfId="3" applyNumberFormat="1" applyFont="1" applyFill="1" applyBorder="1" applyProtection="1">
      <protection locked="0"/>
    </xf>
    <xf numFmtId="3" fontId="38" fillId="3" borderId="0" xfId="3" applyNumberFormat="1" applyFont="1" applyFill="1" applyProtection="1">
      <protection locked="0"/>
    </xf>
    <xf numFmtId="3" fontId="39" fillId="3" borderId="0" xfId="3" applyNumberFormat="1" applyFont="1" applyFill="1" applyProtection="1"/>
    <xf numFmtId="3" fontId="32" fillId="3" borderId="36" xfId="3" applyNumberFormat="1" applyFont="1" applyFill="1" applyBorder="1" applyProtection="1">
      <protection locked="0"/>
    </xf>
    <xf numFmtId="3" fontId="26" fillId="3" borderId="37" xfId="3" applyNumberFormat="1" applyFont="1" applyFill="1" applyBorder="1" applyProtection="1">
      <protection locked="0"/>
    </xf>
    <xf numFmtId="3" fontId="26" fillId="3" borderId="40" xfId="3" applyNumberFormat="1" applyFont="1" applyFill="1" applyBorder="1" applyProtection="1">
      <protection locked="0"/>
    </xf>
    <xf numFmtId="164" fontId="26" fillId="3" borderId="0" xfId="3" applyNumberFormat="1" applyFont="1" applyFill="1" applyBorder="1" applyProtection="1">
      <protection locked="0"/>
    </xf>
    <xf numFmtId="167" fontId="26" fillId="3" borderId="41" xfId="3" applyNumberFormat="1" applyFont="1" applyFill="1" applyBorder="1" applyProtection="1">
      <protection locked="0"/>
    </xf>
    <xf numFmtId="3" fontId="26" fillId="3" borderId="29" xfId="3" applyNumberFormat="1" applyFont="1" applyFill="1" applyBorder="1" applyProtection="1">
      <protection locked="0"/>
    </xf>
    <xf numFmtId="9" fontId="8" fillId="0" borderId="0" xfId="3" applyNumberFormat="1" applyFont="1" applyFill="1" applyBorder="1" applyProtection="1"/>
    <xf numFmtId="3" fontId="26" fillId="0" borderId="38" xfId="3" applyNumberFormat="1" applyFont="1" applyFill="1" applyBorder="1" applyProtection="1">
      <protection locked="0"/>
    </xf>
    <xf numFmtId="3" fontId="26" fillId="0" borderId="39" xfId="3" applyNumberFormat="1" applyFont="1" applyFill="1" applyBorder="1" applyProtection="1">
      <protection locked="0"/>
    </xf>
    <xf numFmtId="3" fontId="8" fillId="0" borderId="31" xfId="3" applyNumberFormat="1" applyFont="1" applyFill="1" applyBorder="1" applyProtection="1"/>
    <xf numFmtId="3" fontId="7" fillId="3" borderId="41" xfId="3" applyNumberFormat="1" applyFont="1" applyFill="1" applyBorder="1" applyProtection="1"/>
    <xf numFmtId="0" fontId="7" fillId="3" borderId="29" xfId="3" applyFont="1" applyFill="1" applyBorder="1" applyProtection="1"/>
    <xf numFmtId="166" fontId="7" fillId="3" borderId="39" xfId="3" applyNumberFormat="1" applyFont="1" applyFill="1" applyBorder="1" applyProtection="1"/>
    <xf numFmtId="3" fontId="7" fillId="3" borderId="31" xfId="3" applyNumberFormat="1" applyFont="1" applyFill="1" applyBorder="1" applyProtection="1"/>
    <xf numFmtId="3" fontId="31" fillId="3" borderId="0" xfId="3" applyNumberFormat="1" applyFont="1" applyFill="1" applyBorder="1" applyProtection="1"/>
    <xf numFmtId="166" fontId="7" fillId="3" borderId="44" xfId="3" applyNumberFormat="1" applyFont="1" applyFill="1" applyBorder="1" applyProtection="1"/>
    <xf numFmtId="3" fontId="8" fillId="3" borderId="38" xfId="3" applyNumberFormat="1" applyFont="1" applyFill="1" applyBorder="1" applyAlignment="1" applyProtection="1">
      <alignment horizontal="left" indent="3"/>
    </xf>
    <xf numFmtId="0" fontId="40" fillId="3" borderId="0" xfId="3" applyFont="1" applyFill="1" applyAlignment="1" applyProtection="1">
      <alignment horizontal="left"/>
    </xf>
    <xf numFmtId="0" fontId="15" fillId="4" borderId="0" xfId="0" applyFont="1" applyFill="1"/>
    <xf numFmtId="0" fontId="15" fillId="0" borderId="46" xfId="0" applyFont="1" applyBorder="1"/>
    <xf numFmtId="0" fontId="15" fillId="4" borderId="46" xfId="0" applyFont="1" applyFill="1" applyBorder="1"/>
    <xf numFmtId="0" fontId="15" fillId="0" borderId="46" xfId="0" applyFont="1" applyFill="1" applyBorder="1"/>
    <xf numFmtId="0" fontId="13" fillId="0" borderId="47" xfId="0" applyFont="1" applyBorder="1" applyAlignment="1">
      <alignment horizontal="center" vertical="top" wrapText="1"/>
    </xf>
    <xf numFmtId="0" fontId="13" fillId="0" borderId="48" xfId="0" applyFont="1" applyBorder="1" applyAlignment="1">
      <alignment horizontal="center" vertical="top" wrapText="1"/>
    </xf>
    <xf numFmtId="0" fontId="13" fillId="0" borderId="49" xfId="0" applyFont="1" applyBorder="1" applyAlignment="1">
      <alignment horizontal="center" vertical="top" wrapText="1"/>
    </xf>
    <xf numFmtId="0" fontId="15" fillId="0" borderId="50" xfId="0" applyFont="1" applyBorder="1"/>
    <xf numFmtId="0" fontId="15" fillId="0" borderId="51" xfId="0" applyFont="1" applyBorder="1"/>
    <xf numFmtId="0" fontId="15" fillId="4" borderId="50" xfId="0" applyFont="1" applyFill="1" applyBorder="1"/>
    <xf numFmtId="0" fontId="15" fillId="4" borderId="51" xfId="0" applyFont="1" applyFill="1" applyBorder="1"/>
    <xf numFmtId="0" fontId="15" fillId="0" borderId="50" xfId="0" applyFont="1" applyFill="1" applyBorder="1"/>
    <xf numFmtId="0" fontId="13" fillId="4" borderId="50" xfId="0" applyFont="1" applyFill="1" applyBorder="1"/>
    <xf numFmtId="0" fontId="15" fillId="0" borderId="51" xfId="0" applyFont="1" applyFill="1" applyBorder="1"/>
    <xf numFmtId="0" fontId="14" fillId="0" borderId="52" xfId="0" applyFont="1" applyBorder="1" applyAlignment="1">
      <alignment horizontal="center" wrapText="1"/>
    </xf>
    <xf numFmtId="0" fontId="14" fillId="0" borderId="53" xfId="0" applyFont="1" applyBorder="1" applyAlignment="1">
      <alignment wrapText="1"/>
    </xf>
    <xf numFmtId="0" fontId="13" fillId="0" borderId="53" xfId="0" applyFont="1" applyBorder="1" applyAlignment="1">
      <alignment wrapText="1"/>
    </xf>
    <xf numFmtId="0" fontId="14" fillId="4" borderId="53" xfId="0" applyFont="1" applyFill="1" applyBorder="1" applyAlignment="1">
      <alignment wrapText="1"/>
    </xf>
    <xf numFmtId="0" fontId="13" fillId="4" borderId="53" xfId="0" applyFont="1" applyFill="1" applyBorder="1" applyAlignment="1">
      <alignment wrapText="1"/>
    </xf>
    <xf numFmtId="0" fontId="13" fillId="0" borderId="53" xfId="0" applyFont="1" applyFill="1" applyBorder="1" applyAlignment="1">
      <alignment wrapText="1"/>
    </xf>
    <xf numFmtId="0" fontId="15" fillId="0" borderId="0" xfId="0" applyFont="1" applyFill="1" applyBorder="1"/>
    <xf numFmtId="0" fontId="15" fillId="0" borderId="0" xfId="0" applyFont="1" applyFill="1" applyBorder="1" applyAlignment="1">
      <alignment horizontal="center"/>
    </xf>
    <xf numFmtId="0" fontId="15" fillId="0" borderId="41" xfId="0" applyFont="1" applyFill="1" applyBorder="1"/>
    <xf numFmtId="0" fontId="14" fillId="4" borderId="46" xfId="0" applyFont="1" applyFill="1" applyBorder="1" applyAlignment="1">
      <alignment vertical="top" wrapText="1"/>
    </xf>
    <xf numFmtId="0" fontId="14" fillId="4" borderId="51" xfId="0" applyFont="1" applyFill="1" applyBorder="1" applyAlignment="1">
      <alignment vertical="top" wrapText="1"/>
    </xf>
    <xf numFmtId="0" fontId="14" fillId="4" borderId="50" xfId="0" applyFont="1" applyFill="1" applyBorder="1" applyAlignment="1">
      <alignment vertical="top" wrapText="1"/>
    </xf>
    <xf numFmtId="0" fontId="13" fillId="4" borderId="50" xfId="0" applyFont="1" applyFill="1" applyBorder="1" applyAlignment="1">
      <alignment vertical="top" wrapText="1"/>
    </xf>
    <xf numFmtId="0" fontId="13" fillId="4" borderId="46" xfId="0" applyFont="1" applyFill="1" applyBorder="1" applyAlignment="1">
      <alignment vertical="top" wrapText="1"/>
    </xf>
    <xf numFmtId="0" fontId="13" fillId="4" borderId="51" xfId="0" applyFont="1" applyFill="1" applyBorder="1" applyAlignment="1">
      <alignment vertical="top" wrapText="1"/>
    </xf>
    <xf numFmtId="0" fontId="13" fillId="5" borderId="53" xfId="0" applyFont="1" applyFill="1" applyBorder="1" applyAlignment="1">
      <alignment wrapText="1"/>
    </xf>
    <xf numFmtId="0" fontId="13" fillId="5" borderId="50" xfId="0" applyFont="1" applyFill="1" applyBorder="1"/>
    <xf numFmtId="0" fontId="3" fillId="0" borderId="4" xfId="0" applyFont="1" applyBorder="1" applyAlignment="1">
      <alignment horizontal="center" vertical="top" wrapText="1"/>
    </xf>
    <xf numFmtId="0" fontId="10" fillId="0" borderId="9" xfId="0" applyFont="1" applyBorder="1" applyAlignment="1">
      <alignment vertical="top" wrapText="1"/>
    </xf>
    <xf numFmtId="0" fontId="7" fillId="3" borderId="0" xfId="3" applyFont="1" applyFill="1" applyAlignment="1" applyProtection="1">
      <alignment horizontal="left"/>
    </xf>
    <xf numFmtId="3" fontId="24" fillId="3" borderId="0" xfId="3" applyNumberFormat="1" applyFont="1" applyFill="1" applyAlignment="1" applyProtection="1">
      <alignment horizontal="center"/>
    </xf>
    <xf numFmtId="3" fontId="7" fillId="3" borderId="0" xfId="3" applyNumberFormat="1" applyFont="1" applyFill="1" applyProtection="1"/>
    <xf numFmtId="14" fontId="26" fillId="3" borderId="39" xfId="3" applyNumberFormat="1" applyFont="1" applyFill="1" applyBorder="1" applyProtection="1">
      <protection locked="0"/>
    </xf>
    <xf numFmtId="1" fontId="39" fillId="3" borderId="39" xfId="3" applyNumberFormat="1" applyFont="1" applyFill="1" applyBorder="1" applyAlignment="1" applyProtection="1">
      <alignment horizontal="left"/>
    </xf>
    <xf numFmtId="0" fontId="26" fillId="3" borderId="39" xfId="3" applyFont="1" applyFill="1" applyBorder="1" applyProtection="1">
      <protection locked="0"/>
    </xf>
    <xf numFmtId="168" fontId="26" fillId="3" borderId="39" xfId="3" applyNumberFormat="1" applyFont="1" applyFill="1" applyBorder="1" applyProtection="1">
      <protection locked="0"/>
    </xf>
    <xf numFmtId="1" fontId="8" fillId="3" borderId="0" xfId="3" applyNumberFormat="1" applyFont="1" applyFill="1" applyBorder="1" applyProtection="1"/>
    <xf numFmtId="0" fontId="7" fillId="3" borderId="0" xfId="3" applyFont="1" applyFill="1" applyProtection="1"/>
    <xf numFmtId="3" fontId="8" fillId="3" borderId="11" xfId="3" applyNumberFormat="1" applyFont="1" applyFill="1" applyBorder="1" applyProtection="1"/>
    <xf numFmtId="9" fontId="26" fillId="3" borderId="23" xfId="3" applyNumberFormat="1" applyFont="1" applyFill="1" applyBorder="1" applyAlignment="1" applyProtection="1">
      <alignment horizontal="left"/>
      <protection locked="0"/>
    </xf>
    <xf numFmtId="3" fontId="8" fillId="3" borderId="11" xfId="3" applyNumberFormat="1" applyFont="1" applyFill="1" applyBorder="1" applyAlignment="1" applyProtection="1">
      <alignment horizontal="centerContinuous"/>
    </xf>
    <xf numFmtId="3" fontId="8" fillId="3" borderId="34" xfId="3" applyNumberFormat="1" applyFont="1" applyFill="1" applyBorder="1" applyAlignment="1" applyProtection="1">
      <alignment horizontal="centerContinuous"/>
    </xf>
    <xf numFmtId="3" fontId="8" fillId="3" borderId="23" xfId="3" applyNumberFormat="1" applyFont="1" applyFill="1" applyBorder="1" applyAlignment="1" applyProtection="1">
      <alignment horizontal="centerContinuous"/>
    </xf>
    <xf numFmtId="0" fontId="8" fillId="3" borderId="40" xfId="3" applyFont="1" applyFill="1" applyBorder="1" applyProtection="1"/>
    <xf numFmtId="0" fontId="8" fillId="3" borderId="35" xfId="3" applyFont="1" applyFill="1" applyBorder="1" applyProtection="1"/>
    <xf numFmtId="0" fontId="8" fillId="3" borderId="40" xfId="3" applyFont="1" applyFill="1" applyBorder="1" applyAlignment="1" applyProtection="1">
      <alignment horizontal="center"/>
    </xf>
    <xf numFmtId="3" fontId="8" fillId="3" borderId="35" xfId="3" applyNumberFormat="1" applyFont="1" applyFill="1" applyBorder="1" applyAlignment="1" applyProtection="1">
      <alignment horizontal="center"/>
    </xf>
    <xf numFmtId="3" fontId="8" fillId="3" borderId="2" xfId="3" applyNumberFormat="1" applyFont="1" applyFill="1" applyBorder="1" applyProtection="1"/>
    <xf numFmtId="0" fontId="8" fillId="3" borderId="31" xfId="3" applyFont="1" applyFill="1" applyBorder="1" applyProtection="1"/>
    <xf numFmtId="0" fontId="8" fillId="3" borderId="29" xfId="3" applyFont="1" applyFill="1" applyBorder="1" applyAlignment="1" applyProtection="1">
      <alignment horizontal="center" wrapText="1"/>
    </xf>
    <xf numFmtId="0" fontId="8" fillId="3" borderId="18" xfId="3" applyFont="1" applyFill="1" applyBorder="1" applyAlignment="1" applyProtection="1">
      <alignment horizontal="center"/>
    </xf>
    <xf numFmtId="0" fontId="8" fillId="3" borderId="31" xfId="3" applyFont="1" applyFill="1" applyBorder="1" applyAlignment="1" applyProtection="1">
      <alignment horizontal="center"/>
    </xf>
    <xf numFmtId="3" fontId="8" fillId="3" borderId="18" xfId="3" applyNumberFormat="1" applyFont="1" applyFill="1" applyBorder="1" applyAlignment="1" applyProtection="1">
      <alignment horizontal="center"/>
    </xf>
    <xf numFmtId="3" fontId="39" fillId="3" borderId="2" xfId="3" applyNumberFormat="1" applyFont="1" applyFill="1" applyBorder="1" applyProtection="1">
      <protection locked="0"/>
    </xf>
    <xf numFmtId="3" fontId="39" fillId="3" borderId="2" xfId="3" applyNumberFormat="1" applyFont="1" applyFill="1" applyBorder="1" applyProtection="1"/>
    <xf numFmtId="3" fontId="26" fillId="3" borderId="2" xfId="3" applyNumberFormat="1" applyFont="1" applyFill="1" applyBorder="1" applyProtection="1">
      <protection locked="0"/>
    </xf>
    <xf numFmtId="1" fontId="26" fillId="3" borderId="2" xfId="3" applyNumberFormat="1" applyFont="1" applyFill="1" applyBorder="1" applyProtection="1">
      <protection locked="0"/>
    </xf>
    <xf numFmtId="1" fontId="39" fillId="3" borderId="2" xfId="3" applyNumberFormat="1" applyFont="1" applyFill="1" applyBorder="1" applyProtection="1"/>
    <xf numFmtId="10" fontId="8" fillId="3" borderId="2" xfId="3" applyNumberFormat="1" applyFont="1" applyFill="1" applyBorder="1" applyProtection="1"/>
    <xf numFmtId="10" fontId="8" fillId="6" borderId="2" xfId="3" applyNumberFormat="1" applyFont="1" applyFill="1" applyBorder="1" applyProtection="1"/>
    <xf numFmtId="10" fontId="7" fillId="3" borderId="2" xfId="3" applyNumberFormat="1" applyFont="1" applyFill="1" applyBorder="1" applyProtection="1"/>
    <xf numFmtId="10" fontId="24" fillId="3" borderId="2" xfId="3" applyNumberFormat="1" applyFont="1" applyFill="1" applyBorder="1" applyProtection="1"/>
    <xf numFmtId="3" fontId="32" fillId="3" borderId="38" xfId="3" applyNumberFormat="1" applyFont="1" applyFill="1" applyBorder="1" applyProtection="1">
      <protection locked="0"/>
    </xf>
    <xf numFmtId="3" fontId="7" fillId="3" borderId="11" xfId="3" applyNumberFormat="1" applyFont="1" applyFill="1" applyBorder="1" applyProtection="1"/>
    <xf numFmtId="3" fontId="7" fillId="3" borderId="2" xfId="3" applyNumberFormat="1" applyFont="1" applyFill="1" applyBorder="1" applyProtection="1"/>
    <xf numFmtId="3" fontId="7" fillId="6" borderId="17" xfId="3" applyNumberFormat="1" applyFont="1" applyFill="1" applyBorder="1" applyProtection="1"/>
    <xf numFmtId="3" fontId="7" fillId="6" borderId="41" xfId="3" applyNumberFormat="1" applyFont="1" applyFill="1" applyBorder="1" applyProtection="1"/>
    <xf numFmtId="3" fontId="7" fillId="3" borderId="36" xfId="3" applyNumberFormat="1" applyFont="1" applyFill="1" applyBorder="1" applyProtection="1">
      <protection locked="0"/>
    </xf>
    <xf numFmtId="3" fontId="8" fillId="3" borderId="37" xfId="3" applyNumberFormat="1" applyFont="1" applyFill="1" applyBorder="1" applyProtection="1">
      <protection locked="0"/>
    </xf>
    <xf numFmtId="0" fontId="8" fillId="6" borderId="41" xfId="3" applyFont="1" applyFill="1" applyBorder="1" applyProtection="1"/>
    <xf numFmtId="3" fontId="10" fillId="3" borderId="38" xfId="3" applyNumberFormat="1" applyFont="1" applyFill="1" applyBorder="1" applyProtection="1">
      <protection locked="0"/>
    </xf>
    <xf numFmtId="3" fontId="7" fillId="6" borderId="18" xfId="3" applyNumberFormat="1" applyFont="1" applyFill="1" applyBorder="1" applyProtection="1"/>
    <xf numFmtId="3" fontId="10" fillId="3" borderId="38" xfId="3" applyNumberFormat="1" applyFont="1" applyFill="1" applyBorder="1" applyProtection="1"/>
    <xf numFmtId="0" fontId="41" fillId="3" borderId="39" xfId="3" applyFont="1" applyFill="1" applyBorder="1" applyProtection="1"/>
    <xf numFmtId="0" fontId="13" fillId="3" borderId="39" xfId="3" applyFont="1" applyFill="1" applyBorder="1" applyProtection="1"/>
    <xf numFmtId="0" fontId="7" fillId="3" borderId="39" xfId="3" applyFont="1" applyFill="1" applyBorder="1" applyProtection="1"/>
    <xf numFmtId="166" fontId="7" fillId="3" borderId="2" xfId="3" applyNumberFormat="1" applyFont="1" applyFill="1" applyBorder="1" applyProtection="1"/>
    <xf numFmtId="0" fontId="8" fillId="6" borderId="18" xfId="3" applyFont="1" applyFill="1" applyBorder="1" applyProtection="1"/>
    <xf numFmtId="0" fontId="8" fillId="6" borderId="31" xfId="3" applyFont="1" applyFill="1" applyBorder="1" applyProtection="1"/>
    <xf numFmtId="3" fontId="10" fillId="3" borderId="29" xfId="3" applyNumberFormat="1" applyFont="1" applyFill="1" applyBorder="1" applyProtection="1"/>
    <xf numFmtId="3" fontId="8" fillId="3" borderId="34" xfId="3" applyNumberFormat="1" applyFont="1" applyFill="1" applyBorder="1" applyAlignment="1" applyProtection="1">
      <alignment horizontal="right"/>
    </xf>
    <xf numFmtId="10" fontId="26" fillId="3" borderId="23" xfId="3" applyNumberFormat="1" applyFont="1" applyFill="1" applyBorder="1" applyAlignment="1" applyProtection="1">
      <alignment horizontal="left"/>
      <protection locked="0"/>
    </xf>
    <xf numFmtId="0" fontId="7" fillId="3" borderId="0" xfId="3" applyFont="1" applyFill="1" applyBorder="1" applyAlignment="1" applyProtection="1">
      <alignment horizontal="center" vertical="center"/>
    </xf>
    <xf numFmtId="3" fontId="7" fillId="3" borderId="0" xfId="3" applyNumberFormat="1" applyFont="1" applyFill="1" applyAlignment="1" applyProtection="1">
      <alignment horizontal="center" vertical="center"/>
    </xf>
    <xf numFmtId="3" fontId="38" fillId="3" borderId="2" xfId="3" applyNumberFormat="1" applyFont="1" applyFill="1" applyBorder="1" applyAlignment="1" applyProtection="1">
      <alignment horizontal="center" vertical="center"/>
    </xf>
    <xf numFmtId="3" fontId="38" fillId="3" borderId="2" xfId="3" applyNumberFormat="1" applyFont="1" applyFill="1" applyBorder="1" applyAlignment="1" applyProtection="1">
      <alignment horizontal="center" vertical="center" wrapText="1"/>
    </xf>
    <xf numFmtId="3" fontId="7" fillId="3" borderId="2" xfId="3" applyNumberFormat="1" applyFont="1" applyFill="1" applyBorder="1" applyAlignment="1" applyProtection="1">
      <alignment horizontal="center" vertical="center"/>
    </xf>
    <xf numFmtId="167" fontId="8" fillId="3" borderId="40" xfId="3" applyNumberFormat="1" applyFont="1" applyFill="1" applyBorder="1" applyProtection="1"/>
    <xf numFmtId="0" fontId="10" fillId="3" borderId="38" xfId="3" applyFont="1" applyFill="1" applyBorder="1" applyProtection="1"/>
    <xf numFmtId="0" fontId="10" fillId="3" borderId="0" xfId="3" applyFont="1" applyFill="1" applyBorder="1" applyProtection="1"/>
    <xf numFmtId="10" fontId="26" fillId="3" borderId="2" xfId="3" applyNumberFormat="1" applyFont="1" applyFill="1" applyBorder="1" applyProtection="1">
      <protection locked="0"/>
    </xf>
    <xf numFmtId="167" fontId="8" fillId="3" borderId="41" xfId="3" applyNumberFormat="1" applyFont="1" applyFill="1" applyBorder="1" applyProtection="1"/>
    <xf numFmtId="37" fontId="8" fillId="3" borderId="38" xfId="3" applyNumberFormat="1" applyFont="1" applyFill="1" applyBorder="1" applyProtection="1"/>
    <xf numFmtId="37" fontId="8" fillId="3" borderId="0" xfId="3" applyNumberFormat="1" applyFont="1" applyFill="1" applyBorder="1" applyProtection="1"/>
    <xf numFmtId="37" fontId="8" fillId="3" borderId="41" xfId="3" applyNumberFormat="1" applyFont="1" applyFill="1" applyBorder="1" applyProtection="1"/>
    <xf numFmtId="3" fontId="29" fillId="3" borderId="38" xfId="3" applyNumberFormat="1" applyFont="1" applyFill="1" applyBorder="1" applyProtection="1"/>
    <xf numFmtId="3" fontId="29" fillId="3" borderId="0" xfId="3" applyNumberFormat="1" applyFont="1" applyFill="1" applyBorder="1" applyProtection="1"/>
    <xf numFmtId="3" fontId="29" fillId="3" borderId="41" xfId="3" applyNumberFormat="1" applyFont="1" applyFill="1" applyBorder="1" applyProtection="1"/>
    <xf numFmtId="3" fontId="7" fillId="3" borderId="39" xfId="3" applyNumberFormat="1" applyFont="1" applyFill="1" applyBorder="1" applyProtection="1"/>
    <xf numFmtId="167" fontId="7" fillId="3" borderId="31" xfId="3" applyNumberFormat="1" applyFont="1" applyFill="1" applyBorder="1" applyProtection="1"/>
    <xf numFmtId="167" fontId="8" fillId="3" borderId="0" xfId="3" applyNumberFormat="1" applyFont="1" applyFill="1" applyProtection="1"/>
    <xf numFmtId="0" fontId="33" fillId="3" borderId="36" xfId="3" applyFont="1" applyFill="1" applyBorder="1" applyProtection="1"/>
    <xf numFmtId="167" fontId="8" fillId="3" borderId="37" xfId="3" applyNumberFormat="1" applyFont="1" applyFill="1" applyBorder="1" applyProtection="1"/>
    <xf numFmtId="167" fontId="39" fillId="3" borderId="41" xfId="3" applyNumberFormat="1" applyFont="1" applyFill="1" applyBorder="1" applyProtection="1"/>
    <xf numFmtId="10" fontId="8" fillId="3" borderId="0" xfId="3" applyNumberFormat="1" applyFont="1" applyFill="1" applyBorder="1" applyProtection="1"/>
    <xf numFmtId="0" fontId="26" fillId="3" borderId="38" xfId="3" applyFont="1" applyFill="1" applyBorder="1" applyProtection="1"/>
    <xf numFmtId="167" fontId="39" fillId="3" borderId="31" xfId="3" applyNumberFormat="1" applyFont="1" applyFill="1" applyBorder="1" applyProtection="1"/>
    <xf numFmtId="3" fontId="26" fillId="3" borderId="29" xfId="3" applyNumberFormat="1" applyFont="1" applyFill="1" applyBorder="1" applyProtection="1"/>
    <xf numFmtId="167" fontId="38" fillId="3" borderId="41" xfId="3" applyNumberFormat="1" applyFont="1" applyFill="1" applyBorder="1" applyProtection="1"/>
    <xf numFmtId="167" fontId="7" fillId="3" borderId="38" xfId="3" applyNumberFormat="1" applyFont="1" applyFill="1" applyBorder="1" applyProtection="1"/>
    <xf numFmtId="167" fontId="7" fillId="3" borderId="0" xfId="3" applyNumberFormat="1" applyFont="1" applyFill="1" applyBorder="1" applyProtection="1"/>
    <xf numFmtId="167" fontId="7" fillId="3" borderId="41" xfId="3" applyNumberFormat="1" applyFont="1" applyFill="1" applyBorder="1" applyProtection="1"/>
    <xf numFmtId="3" fontId="33" fillId="3" borderId="38" xfId="3" applyNumberFormat="1" applyFont="1" applyFill="1" applyBorder="1" applyProtection="1"/>
    <xf numFmtId="3" fontId="43" fillId="3" borderId="38" xfId="3" applyNumberFormat="1" applyFont="1" applyFill="1" applyBorder="1" applyProtection="1">
      <protection locked="0"/>
    </xf>
    <xf numFmtId="166" fontId="7" fillId="3" borderId="38" xfId="3" applyNumberFormat="1" applyFont="1" applyFill="1" applyBorder="1" applyProtection="1"/>
    <xf numFmtId="167" fontId="10" fillId="3" borderId="41" xfId="3" applyNumberFormat="1" applyFont="1" applyFill="1" applyBorder="1" applyProtection="1"/>
    <xf numFmtId="167" fontId="10" fillId="3" borderId="38" xfId="3" applyNumberFormat="1" applyFont="1" applyFill="1" applyBorder="1" applyProtection="1"/>
    <xf numFmtId="167" fontId="10" fillId="3" borderId="0" xfId="3" applyNumberFormat="1" applyFont="1" applyFill="1" applyBorder="1" applyProtection="1"/>
    <xf numFmtId="167" fontId="7" fillId="3" borderId="29" xfId="3" applyNumberFormat="1" applyFont="1" applyFill="1" applyBorder="1" applyProtection="1"/>
    <xf numFmtId="167" fontId="7" fillId="3" borderId="39" xfId="3" applyNumberFormat="1" applyFont="1" applyFill="1" applyBorder="1" applyProtection="1"/>
    <xf numFmtId="3" fontId="7" fillId="3" borderId="36" xfId="3" applyNumberFormat="1" applyFont="1" applyFill="1" applyBorder="1" applyProtection="1"/>
    <xf numFmtId="3" fontId="8" fillId="3" borderId="54" xfId="3" applyNumberFormat="1" applyFont="1" applyFill="1" applyBorder="1" applyProtection="1"/>
    <xf numFmtId="3" fontId="32" fillId="7" borderId="38" xfId="3" applyNumberFormat="1" applyFont="1" applyFill="1" applyBorder="1" applyProtection="1">
      <protection locked="0"/>
    </xf>
    <xf numFmtId="3" fontId="7" fillId="7" borderId="0" xfId="3" applyNumberFormat="1" applyFont="1" applyFill="1" applyBorder="1" applyProtection="1">
      <protection locked="0"/>
    </xf>
    <xf numFmtId="3" fontId="7" fillId="7" borderId="0" xfId="3" applyNumberFormat="1" applyFont="1" applyFill="1" applyBorder="1" applyProtection="1"/>
    <xf numFmtId="167" fontId="38" fillId="7" borderId="41" xfId="3" applyNumberFormat="1" applyFont="1" applyFill="1" applyBorder="1" applyProtection="1"/>
    <xf numFmtId="4" fontId="8" fillId="3" borderId="41" xfId="3" applyNumberFormat="1" applyFont="1" applyFill="1" applyBorder="1" applyProtection="1"/>
    <xf numFmtId="3" fontId="7" fillId="3" borderId="29" xfId="3" applyNumberFormat="1" applyFont="1" applyFill="1" applyBorder="1" applyProtection="1"/>
    <xf numFmtId="166" fontId="7" fillId="3" borderId="31" xfId="3" applyNumberFormat="1" applyFont="1" applyFill="1" applyBorder="1" applyProtection="1"/>
    <xf numFmtId="6" fontId="7" fillId="3" borderId="39" xfId="3" applyNumberFormat="1" applyFont="1" applyFill="1" applyBorder="1" applyProtection="1"/>
    <xf numFmtId="3" fontId="7" fillId="3" borderId="0" xfId="3" applyNumberFormat="1" applyFont="1" applyFill="1" applyProtection="1">
      <protection locked="0"/>
    </xf>
    <xf numFmtId="166" fontId="8" fillId="3" borderId="36" xfId="3" applyNumberFormat="1" applyFont="1" applyFill="1" applyBorder="1" applyProtection="1">
      <protection locked="0"/>
    </xf>
    <xf numFmtId="166" fontId="8" fillId="3" borderId="37" xfId="3" applyNumberFormat="1" applyFont="1" applyFill="1" applyBorder="1" applyProtection="1"/>
    <xf numFmtId="166" fontId="8" fillId="3" borderId="40" xfId="3" applyNumberFormat="1" applyFont="1" applyFill="1" applyBorder="1" applyProtection="1"/>
    <xf numFmtId="166" fontId="8" fillId="3" borderId="29" xfId="3" applyNumberFormat="1" applyFont="1" applyFill="1" applyBorder="1" applyProtection="1">
      <protection locked="0"/>
    </xf>
    <xf numFmtId="166" fontId="8" fillId="3" borderId="39" xfId="3" applyNumberFormat="1" applyFont="1" applyFill="1" applyBorder="1" applyProtection="1"/>
    <xf numFmtId="166" fontId="8" fillId="3" borderId="31" xfId="3" applyNumberFormat="1" applyFont="1" applyFill="1" applyBorder="1" applyProtection="1"/>
    <xf numFmtId="3" fontId="7" fillId="7" borderId="11" xfId="3" applyNumberFormat="1" applyFont="1" applyFill="1" applyBorder="1" applyProtection="1"/>
    <xf numFmtId="3" fontId="8" fillId="7" borderId="23" xfId="3" applyNumberFormat="1" applyFont="1" applyFill="1" applyBorder="1" applyProtection="1"/>
    <xf numFmtId="9" fontId="8" fillId="3" borderId="2" xfId="4" applyFont="1" applyFill="1" applyBorder="1" applyProtection="1"/>
    <xf numFmtId="3" fontId="8" fillId="7" borderId="34" xfId="3" applyNumberFormat="1" applyFont="1" applyFill="1" applyBorder="1" applyProtection="1"/>
    <xf numFmtId="3" fontId="8" fillId="0" borderId="2" xfId="3" applyNumberFormat="1" applyFont="1" applyFill="1" applyBorder="1" applyProtection="1"/>
    <xf numFmtId="44" fontId="8" fillId="3" borderId="0" xfId="1" applyFont="1" applyFill="1" applyBorder="1" applyProtection="1"/>
    <xf numFmtId="44" fontId="8" fillId="0" borderId="0" xfId="1" applyFont="1" applyFill="1" applyBorder="1" applyProtection="1"/>
    <xf numFmtId="0" fontId="0" fillId="0" borderId="0" xfId="0" applyAlignment="1">
      <alignment wrapText="1"/>
    </xf>
    <xf numFmtId="165" fontId="15" fillId="4" borderId="50" xfId="1" applyNumberFormat="1" applyFont="1" applyFill="1" applyBorder="1"/>
    <xf numFmtId="165" fontId="15" fillId="4" borderId="46" xfId="1" applyNumberFormat="1" applyFont="1" applyFill="1" applyBorder="1"/>
    <xf numFmtId="165" fontId="15" fillId="0" borderId="50" xfId="1" applyNumberFormat="1" applyFont="1" applyBorder="1"/>
    <xf numFmtId="165" fontId="15" fillId="4" borderId="51" xfId="1" applyNumberFormat="1" applyFont="1" applyFill="1" applyBorder="1"/>
    <xf numFmtId="165" fontId="15" fillId="0" borderId="0" xfId="0" applyNumberFormat="1" applyFont="1"/>
    <xf numFmtId="0" fontId="51" fillId="8" borderId="0" xfId="0" applyFont="1" applyFill="1" applyBorder="1" applyProtection="1"/>
    <xf numFmtId="0" fontId="51" fillId="0" borderId="0" xfId="0" applyFont="1" applyFill="1" applyBorder="1" applyProtection="1"/>
    <xf numFmtId="0" fontId="51" fillId="0" borderId="0" xfId="0" applyFont="1" applyFill="1" applyBorder="1"/>
    <xf numFmtId="0" fontId="54" fillId="8" borderId="0" xfId="0" applyFont="1" applyFill="1" applyBorder="1" applyProtection="1"/>
    <xf numFmtId="0" fontId="55" fillId="8" borderId="0" xfId="0" applyFont="1" applyFill="1" applyBorder="1" applyAlignment="1" applyProtection="1">
      <alignment vertical="center"/>
    </xf>
    <xf numFmtId="0" fontId="51" fillId="8" borderId="0" xfId="0" applyFont="1" applyFill="1" applyBorder="1" applyAlignment="1" applyProtection="1">
      <alignment horizontal="center"/>
    </xf>
    <xf numFmtId="0" fontId="51" fillId="8" borderId="0" xfId="0" applyFont="1" applyFill="1" applyBorder="1" applyAlignment="1" applyProtection="1"/>
    <xf numFmtId="0" fontId="47" fillId="8" borderId="62" xfId="0" applyNumberFormat="1" applyFont="1" applyFill="1" applyBorder="1" applyAlignment="1" applyProtection="1">
      <alignment horizontal="center" vertical="center"/>
    </xf>
    <xf numFmtId="0" fontId="51" fillId="8" borderId="0" xfId="0" applyFont="1" applyFill="1" applyBorder="1" applyAlignment="1" applyProtection="1">
      <alignment horizontal="right" vertical="center" wrapText="1"/>
    </xf>
    <xf numFmtId="0" fontId="51" fillId="8" borderId="13" xfId="0" applyNumberFormat="1" applyFont="1" applyFill="1" applyBorder="1" applyAlignment="1" applyProtection="1">
      <alignment horizontal="center" vertical="center"/>
    </xf>
    <xf numFmtId="0" fontId="51" fillId="0" borderId="0" xfId="0" applyFont="1" applyFill="1" applyBorder="1" applyAlignment="1" applyProtection="1"/>
    <xf numFmtId="0" fontId="51" fillId="8" borderId="0" xfId="0" applyFont="1" applyFill="1" applyBorder="1" applyAlignment="1" applyProtection="1">
      <alignment horizontal="right" vertical="center"/>
    </xf>
    <xf numFmtId="0" fontId="51" fillId="8" borderId="13" xfId="0" applyFont="1" applyFill="1" applyBorder="1" applyAlignment="1" applyProtection="1">
      <alignment horizontal="center" vertical="center"/>
    </xf>
    <xf numFmtId="0" fontId="56" fillId="8" borderId="0" xfId="0" applyFont="1" applyFill="1" applyBorder="1" applyAlignment="1" applyProtection="1">
      <alignment horizontal="left" vertical="top" wrapText="1"/>
    </xf>
    <xf numFmtId="0" fontId="55" fillId="8" borderId="57" xfId="0" quotePrefix="1" applyFont="1" applyFill="1" applyBorder="1" applyAlignment="1" applyProtection="1">
      <alignment horizontal="left" vertical="top" wrapText="1"/>
    </xf>
    <xf numFmtId="0" fontId="56" fillId="8" borderId="13" xfId="0" applyFont="1" applyFill="1" applyBorder="1" applyAlignment="1" applyProtection="1">
      <alignment horizontal="left" vertical="top" wrapText="1"/>
    </xf>
    <xf numFmtId="0" fontId="51" fillId="0" borderId="0" xfId="0" applyFont="1" applyFill="1" applyBorder="1" applyAlignment="1" applyProtection="1">
      <alignment wrapText="1"/>
    </xf>
    <xf numFmtId="0" fontId="56" fillId="8" borderId="0" xfId="0" applyFont="1" applyFill="1" applyBorder="1" applyAlignment="1" applyProtection="1"/>
    <xf numFmtId="0" fontId="56" fillId="0" borderId="0" xfId="0" applyFont="1" applyFill="1" applyBorder="1" applyAlignment="1" applyProtection="1"/>
    <xf numFmtId="0" fontId="56" fillId="0" borderId="0" xfId="0" applyFont="1" applyFill="1" applyBorder="1" applyAlignment="1" applyProtection="1">
      <alignment wrapText="1"/>
    </xf>
    <xf numFmtId="0" fontId="57" fillId="0" borderId="0" xfId="0" applyFont="1" applyFill="1" applyBorder="1" applyAlignment="1" applyProtection="1">
      <alignment wrapText="1"/>
    </xf>
    <xf numFmtId="0" fontId="56" fillId="8" borderId="57" xfId="0" applyFont="1" applyFill="1" applyBorder="1" applyAlignment="1" applyProtection="1">
      <alignment horizontal="left" wrapText="1"/>
    </xf>
    <xf numFmtId="0" fontId="56" fillId="8" borderId="0" xfId="0" applyFont="1" applyFill="1" applyBorder="1" applyAlignment="1" applyProtection="1">
      <alignment horizontal="left" wrapText="1"/>
    </xf>
    <xf numFmtId="0" fontId="56" fillId="8" borderId="13" xfId="0" applyFont="1" applyFill="1" applyBorder="1" applyAlignment="1" applyProtection="1">
      <alignment horizontal="left" wrapText="1"/>
    </xf>
    <xf numFmtId="0" fontId="51" fillId="8" borderId="56" xfId="0" quotePrefix="1" applyFont="1" applyFill="1" applyBorder="1" applyAlignment="1" applyProtection="1">
      <alignment horizontal="left" wrapText="1"/>
    </xf>
    <xf numFmtId="0" fontId="59" fillId="8" borderId="56" xfId="0" applyFont="1" applyFill="1" applyBorder="1" applyAlignment="1" applyProtection="1">
      <alignment horizontal="left" wrapText="1"/>
    </xf>
    <xf numFmtId="0" fontId="59" fillId="0" borderId="0" xfId="0" applyFont="1" applyFill="1" applyBorder="1" applyAlignment="1" applyProtection="1">
      <alignment wrapText="1"/>
    </xf>
    <xf numFmtId="0" fontId="56" fillId="8" borderId="0" xfId="0" applyFont="1" applyFill="1" applyBorder="1" applyAlignment="1" applyProtection="1">
      <alignment horizontal="center" vertical="top" wrapText="1"/>
    </xf>
    <xf numFmtId="0" fontId="55" fillId="8" borderId="0" xfId="0" applyFont="1" applyFill="1" applyBorder="1" applyAlignment="1" applyProtection="1">
      <alignment horizontal="left" vertical="center"/>
    </xf>
    <xf numFmtId="0" fontId="56" fillId="8" borderId="0" xfId="0" applyFont="1" applyFill="1" applyBorder="1" applyAlignment="1" applyProtection="1">
      <alignment horizontal="left" vertical="center"/>
    </xf>
    <xf numFmtId="0" fontId="51" fillId="8" borderId="59" xfId="0" applyFont="1" applyFill="1" applyBorder="1" applyProtection="1"/>
    <xf numFmtId="0" fontId="51" fillId="0" borderId="4" xfId="0" applyFont="1" applyFill="1" applyBorder="1" applyAlignment="1" applyProtection="1">
      <alignment horizontal="center" vertical="center" wrapText="1"/>
    </xf>
    <xf numFmtId="49" fontId="54" fillId="11" borderId="63" xfId="0" applyNumberFormat="1" applyFont="1" applyFill="1" applyBorder="1" applyAlignment="1" applyProtection="1">
      <alignment horizontal="center" vertical="center"/>
    </xf>
    <xf numFmtId="0" fontId="47" fillId="11" borderId="22" xfId="0" applyFont="1" applyFill="1" applyBorder="1" applyAlignment="1" applyProtection="1">
      <alignment horizontal="left" vertical="center" wrapText="1"/>
    </xf>
    <xf numFmtId="49" fontId="47" fillId="11" borderId="9" xfId="0" applyNumberFormat="1" applyFont="1" applyFill="1" applyBorder="1" applyAlignment="1" applyProtection="1">
      <alignment horizontal="left" vertical="center" wrapText="1"/>
      <protection locked="0"/>
    </xf>
    <xf numFmtId="0" fontId="47" fillId="11" borderId="9" xfId="0" applyFont="1" applyFill="1" applyBorder="1" applyAlignment="1" applyProtection="1">
      <alignment horizontal="left" vertical="center" wrapText="1"/>
      <protection locked="0"/>
    </xf>
    <xf numFmtId="0" fontId="47" fillId="11" borderId="9" xfId="0" applyFont="1" applyFill="1" applyBorder="1" applyAlignment="1" applyProtection="1">
      <alignment horizontal="center" vertical="center" wrapText="1"/>
      <protection locked="0"/>
    </xf>
    <xf numFmtId="1" fontId="47" fillId="11" borderId="9" xfId="0" applyNumberFormat="1" applyFont="1" applyFill="1" applyBorder="1" applyAlignment="1" applyProtection="1">
      <alignment horizontal="center" vertical="center" wrapText="1"/>
      <protection locked="0"/>
    </xf>
    <xf numFmtId="0" fontId="54" fillId="11" borderId="9" xfId="0" applyFont="1" applyFill="1" applyBorder="1" applyAlignment="1" applyProtection="1">
      <alignment horizontal="center" vertical="center" wrapText="1"/>
    </xf>
    <xf numFmtId="49" fontId="54" fillId="11" borderId="11" xfId="0" applyNumberFormat="1" applyFont="1" applyFill="1" applyBorder="1" applyAlignment="1" applyProtection="1">
      <alignment horizontal="center" vertical="center"/>
    </xf>
    <xf numFmtId="0" fontId="47" fillId="11" borderId="23" xfId="0" applyFont="1" applyFill="1" applyBorder="1" applyAlignment="1" applyProtection="1">
      <alignment horizontal="left" vertical="center" wrapText="1"/>
    </xf>
    <xf numFmtId="49" fontId="47" fillId="11" borderId="2" xfId="0" applyNumberFormat="1" applyFont="1" applyFill="1" applyBorder="1" applyAlignment="1" applyProtection="1">
      <alignment horizontal="left" vertical="center" wrapText="1"/>
      <protection locked="0"/>
    </xf>
    <xf numFmtId="0" fontId="47" fillId="11" borderId="2" xfId="0" applyFont="1" applyFill="1" applyBorder="1" applyAlignment="1" applyProtection="1">
      <alignment horizontal="left" vertical="center" wrapText="1"/>
      <protection locked="0"/>
    </xf>
    <xf numFmtId="0" fontId="47" fillId="11" borderId="2" xfId="0" applyFont="1" applyFill="1" applyBorder="1" applyAlignment="1" applyProtection="1">
      <alignment horizontal="center" vertical="center" wrapText="1"/>
      <protection locked="0"/>
    </xf>
    <xf numFmtId="1" fontId="47" fillId="11" borderId="2" xfId="0" applyNumberFormat="1" applyFont="1" applyFill="1" applyBorder="1" applyAlignment="1" applyProtection="1">
      <alignment horizontal="center" vertical="center" wrapText="1"/>
      <protection locked="0"/>
    </xf>
    <xf numFmtId="0" fontId="54" fillId="11" borderId="2" xfId="0" applyFont="1" applyFill="1" applyBorder="1" applyAlignment="1" applyProtection="1">
      <alignment horizontal="center" vertical="center" wrapText="1"/>
    </xf>
    <xf numFmtId="49" fontId="54" fillId="8" borderId="11" xfId="0" applyNumberFormat="1" applyFont="1" applyFill="1" applyBorder="1" applyAlignment="1" applyProtection="1">
      <alignment horizontal="center" vertical="center"/>
    </xf>
    <xf numFmtId="0" fontId="47" fillId="8" borderId="23" xfId="0" applyFont="1" applyFill="1" applyBorder="1" applyAlignment="1" applyProtection="1">
      <alignment horizontal="left" vertical="center" wrapText="1"/>
    </xf>
    <xf numFmtId="49" fontId="47" fillId="8" borderId="2" xfId="0" applyNumberFormat="1" applyFont="1" applyFill="1" applyBorder="1" applyAlignment="1" applyProtection="1">
      <alignment horizontal="left" vertical="center" wrapText="1"/>
      <protection locked="0"/>
    </xf>
    <xf numFmtId="0" fontId="47" fillId="8" borderId="2" xfId="0" applyFont="1" applyFill="1" applyBorder="1" applyAlignment="1" applyProtection="1">
      <alignment horizontal="left" vertical="center" wrapText="1"/>
      <protection locked="0"/>
    </xf>
    <xf numFmtId="0" fontId="47" fillId="8" borderId="2" xfId="0" applyFont="1" applyFill="1" applyBorder="1" applyAlignment="1" applyProtection="1">
      <alignment horizontal="center" vertical="center" wrapText="1"/>
      <protection locked="0"/>
    </xf>
    <xf numFmtId="1" fontId="47" fillId="8" borderId="2" xfId="0" applyNumberFormat="1" applyFont="1" applyFill="1" applyBorder="1" applyAlignment="1" applyProtection="1">
      <alignment horizontal="center" vertical="center" wrapText="1"/>
      <protection locked="0"/>
    </xf>
    <xf numFmtId="0" fontId="54" fillId="8" borderId="2" xfId="0" applyFont="1" applyFill="1" applyBorder="1" applyAlignment="1" applyProtection="1">
      <alignment horizontal="center" vertical="center" wrapText="1"/>
      <protection locked="0"/>
    </xf>
    <xf numFmtId="0" fontId="54" fillId="8" borderId="35" xfId="0" applyFont="1" applyFill="1" applyBorder="1" applyAlignment="1" applyProtection="1">
      <alignment horizontal="center" vertical="center" wrapText="1"/>
      <protection locked="0"/>
    </xf>
    <xf numFmtId="49" fontId="54" fillId="8" borderId="0" xfId="0" applyNumberFormat="1" applyFont="1" applyFill="1" applyBorder="1" applyAlignment="1" applyProtection="1">
      <alignment horizontal="center" vertical="center"/>
    </xf>
    <xf numFmtId="0" fontId="47" fillId="8" borderId="0" xfId="0" applyFont="1" applyFill="1" applyBorder="1" applyAlignment="1" applyProtection="1">
      <alignment horizontal="left" vertical="center" wrapText="1"/>
    </xf>
    <xf numFmtId="0" fontId="47" fillId="8" borderId="0" xfId="0" applyFont="1" applyFill="1" applyBorder="1" applyAlignment="1" applyProtection="1">
      <alignment horizontal="center" vertical="top" wrapText="1"/>
    </xf>
    <xf numFmtId="0" fontId="51" fillId="8" borderId="0" xfId="0" applyFont="1" applyFill="1" applyBorder="1" applyAlignment="1" applyProtection="1">
      <alignment horizontal="left" vertical="center" wrapText="1"/>
    </xf>
    <xf numFmtId="0" fontId="47" fillId="8" borderId="0" xfId="0" applyFont="1" applyFill="1" applyBorder="1" applyAlignment="1" applyProtection="1">
      <alignment horizontal="center" vertical="center" wrapText="1"/>
    </xf>
    <xf numFmtId="0" fontId="54" fillId="8" borderId="32" xfId="0" applyFont="1" applyFill="1" applyBorder="1" applyAlignment="1" applyProtection="1">
      <alignment horizontal="center" vertical="center"/>
    </xf>
    <xf numFmtId="0" fontId="49" fillId="8" borderId="67" xfId="0" applyFont="1" applyFill="1" applyBorder="1" applyAlignment="1" applyProtection="1">
      <alignment horizontal="center" vertical="top" wrapText="1"/>
    </xf>
    <xf numFmtId="0" fontId="51" fillId="8" borderId="4" xfId="0" applyFont="1" applyFill="1" applyBorder="1" applyAlignment="1" applyProtection="1">
      <alignment horizontal="center" vertical="center" wrapText="1"/>
    </xf>
    <xf numFmtId="0" fontId="47" fillId="11" borderId="68" xfId="0" applyFont="1" applyFill="1" applyBorder="1" applyAlignment="1" applyProtection="1">
      <alignment horizontal="left" vertical="center" wrapText="1"/>
      <protection locked="0"/>
    </xf>
    <xf numFmtId="49" fontId="54" fillId="11" borderId="11" xfId="0" applyNumberFormat="1" applyFont="1" applyFill="1" applyBorder="1" applyAlignment="1" applyProtection="1">
      <alignment horizontal="center" vertical="center" wrapText="1"/>
    </xf>
    <xf numFmtId="0" fontId="51" fillId="8" borderId="23" xfId="0" applyFont="1" applyFill="1" applyBorder="1" applyAlignment="1" applyProtection="1">
      <alignment horizontal="left" vertical="center" wrapText="1"/>
    </xf>
    <xf numFmtId="0" fontId="47" fillId="0" borderId="2" xfId="0" applyFont="1" applyFill="1" applyBorder="1" applyAlignment="1" applyProtection="1">
      <alignment horizontal="left" vertical="center" wrapText="1"/>
      <protection locked="0"/>
    </xf>
    <xf numFmtId="0" fontId="51" fillId="11" borderId="23" xfId="0" applyFont="1" applyFill="1" applyBorder="1" applyAlignment="1" applyProtection="1">
      <alignment horizontal="left" vertical="center" wrapText="1"/>
    </xf>
    <xf numFmtId="169" fontId="47" fillId="8" borderId="2" xfId="0" applyNumberFormat="1" applyFont="1" applyFill="1" applyBorder="1" applyAlignment="1" applyProtection="1">
      <alignment horizontal="left" vertical="center" wrapText="1"/>
      <protection locked="0"/>
    </xf>
    <xf numFmtId="49" fontId="54" fillId="11" borderId="29" xfId="0" applyNumberFormat="1" applyFont="1" applyFill="1" applyBorder="1" applyAlignment="1" applyProtection="1">
      <alignment horizontal="center" vertical="center"/>
    </xf>
    <xf numFmtId="0" fontId="47" fillId="11" borderId="31" xfId="0" applyFont="1" applyFill="1" applyBorder="1" applyAlignment="1" applyProtection="1">
      <alignment horizontal="left" vertical="center" wrapText="1"/>
    </xf>
    <xf numFmtId="0" fontId="47" fillId="11" borderId="18" xfId="0" applyFont="1" applyFill="1" applyBorder="1" applyAlignment="1" applyProtection="1">
      <alignment horizontal="left" vertical="center" wrapText="1"/>
      <protection locked="0"/>
    </xf>
    <xf numFmtId="1" fontId="47" fillId="11" borderId="18" xfId="0" applyNumberFormat="1" applyFont="1" applyFill="1" applyBorder="1" applyAlignment="1" applyProtection="1">
      <alignment horizontal="center" vertical="center" wrapText="1"/>
      <protection locked="0"/>
    </xf>
    <xf numFmtId="0" fontId="54" fillId="11" borderId="18" xfId="0" applyFont="1" applyFill="1" applyBorder="1" applyAlignment="1" applyProtection="1">
      <alignment horizontal="center" vertical="center" wrapText="1"/>
    </xf>
    <xf numFmtId="16" fontId="51" fillId="8" borderId="23" xfId="0" applyNumberFormat="1" applyFont="1" applyFill="1" applyBorder="1" applyAlignment="1" applyProtection="1">
      <alignment horizontal="left" vertical="center" wrapText="1"/>
    </xf>
    <xf numFmtId="49" fontId="54" fillId="11" borderId="63" xfId="0" applyNumberFormat="1" applyFont="1" applyFill="1" applyBorder="1" applyAlignment="1" applyProtection="1">
      <alignment horizontal="center" vertical="center" wrapText="1"/>
    </xf>
    <xf numFmtId="49" fontId="54" fillId="8" borderId="11" xfId="0" applyNumberFormat="1" applyFont="1" applyFill="1" applyBorder="1" applyAlignment="1" applyProtection="1">
      <alignment horizontal="center" vertical="center" wrapText="1"/>
    </xf>
    <xf numFmtId="0" fontId="47" fillId="8" borderId="0" xfId="0" applyFont="1" applyFill="1" applyBorder="1" applyProtection="1"/>
    <xf numFmtId="0" fontId="44" fillId="8" borderId="0" xfId="0" applyFont="1" applyFill="1" applyBorder="1" applyAlignment="1" applyProtection="1">
      <alignment horizontal="left" vertical="center"/>
    </xf>
    <xf numFmtId="0" fontId="50" fillId="8" borderId="0" xfId="0" applyFont="1" applyFill="1" applyBorder="1" applyAlignment="1" applyProtection="1">
      <alignment horizontal="left" vertical="center"/>
    </xf>
    <xf numFmtId="0" fontId="47" fillId="8" borderId="0" xfId="0" applyFont="1" applyFill="1" applyBorder="1" applyAlignment="1" applyProtection="1">
      <alignment horizontal="center"/>
    </xf>
    <xf numFmtId="0" fontId="47" fillId="8" borderId="35" xfId="0" applyFont="1" applyFill="1" applyBorder="1" applyAlignment="1" applyProtection="1">
      <alignment horizontal="center" vertical="center" wrapText="1"/>
    </xf>
    <xf numFmtId="49" fontId="49" fillId="11" borderId="63" xfId="0" applyNumberFormat="1" applyFont="1" applyFill="1" applyBorder="1" applyAlignment="1" applyProtection="1">
      <alignment horizontal="center" vertical="center"/>
    </xf>
    <xf numFmtId="0" fontId="49" fillId="11" borderId="9" xfId="0" applyFont="1" applyFill="1" applyBorder="1" applyAlignment="1" applyProtection="1">
      <alignment horizontal="center" vertical="center" wrapText="1"/>
    </xf>
    <xf numFmtId="49" fontId="49" fillId="11" borderId="11" xfId="0" applyNumberFormat="1" applyFont="1" applyFill="1" applyBorder="1" applyAlignment="1" applyProtection="1">
      <alignment horizontal="center" vertical="center"/>
    </xf>
    <xf numFmtId="0" fontId="49" fillId="11" borderId="2" xfId="0" applyFont="1" applyFill="1" applyBorder="1" applyAlignment="1" applyProtection="1">
      <alignment horizontal="center" vertical="center" wrapText="1"/>
    </xf>
    <xf numFmtId="49" fontId="49" fillId="8" borderId="11" xfId="0" applyNumberFormat="1" applyFont="1" applyFill="1" applyBorder="1" applyAlignment="1" applyProtection="1">
      <alignment horizontal="center" vertical="center"/>
    </xf>
    <xf numFmtId="0" fontId="49" fillId="8" borderId="2"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left" vertical="center" wrapText="1"/>
      <protection locked="0"/>
    </xf>
    <xf numFmtId="49" fontId="49" fillId="8" borderId="2" xfId="0" applyNumberFormat="1" applyFont="1" applyFill="1" applyBorder="1" applyAlignment="1" applyProtection="1">
      <alignment horizontal="center" vertical="center" wrapText="1"/>
      <protection locked="0"/>
    </xf>
    <xf numFmtId="0" fontId="47" fillId="8" borderId="59" xfId="0" applyFont="1" applyFill="1" applyBorder="1" applyProtection="1"/>
    <xf numFmtId="0" fontId="47" fillId="8" borderId="4" xfId="0" applyFont="1" applyFill="1" applyBorder="1" applyAlignment="1" applyProtection="1">
      <alignment horizontal="center" vertical="center" wrapText="1"/>
    </xf>
    <xf numFmtId="0" fontId="49" fillId="8" borderId="35" xfId="0" applyFont="1" applyFill="1" applyBorder="1" applyAlignment="1" applyProtection="1">
      <alignment horizontal="center" vertical="center" wrapText="1"/>
      <protection locked="0"/>
    </xf>
    <xf numFmtId="49" fontId="49" fillId="8" borderId="0" xfId="0" applyNumberFormat="1" applyFont="1" applyFill="1" applyBorder="1" applyAlignment="1" applyProtection="1">
      <alignment horizontal="center" vertical="center"/>
    </xf>
    <xf numFmtId="0" fontId="49" fillId="8" borderId="32" xfId="0" applyFont="1" applyFill="1" applyBorder="1" applyAlignment="1" applyProtection="1">
      <alignment horizontal="center" vertical="center"/>
    </xf>
    <xf numFmtId="0" fontId="49" fillId="11" borderId="63" xfId="0" applyNumberFormat="1" applyFont="1" applyFill="1" applyBorder="1" applyAlignment="1" applyProtection="1">
      <alignment horizontal="center" vertical="center" wrapText="1"/>
    </xf>
    <xf numFmtId="0" fontId="49" fillId="11" borderId="11" xfId="0" applyNumberFormat="1" applyFont="1" applyFill="1" applyBorder="1" applyAlignment="1" applyProtection="1">
      <alignment horizontal="center" vertical="center" wrapText="1"/>
    </xf>
    <xf numFmtId="0" fontId="49" fillId="8" borderId="11" xfId="0" applyNumberFormat="1" applyFont="1" applyFill="1" applyBorder="1" applyAlignment="1" applyProtection="1">
      <alignment horizontal="center" vertical="center" wrapText="1"/>
    </xf>
    <xf numFmtId="0" fontId="49" fillId="11" borderId="11" xfId="0" quotePrefix="1" applyNumberFormat="1" applyFont="1" applyFill="1" applyBorder="1" applyAlignment="1" applyProtection="1">
      <alignment horizontal="center" vertical="center" wrapText="1"/>
    </xf>
    <xf numFmtId="1" fontId="47" fillId="0" borderId="2" xfId="0" applyNumberFormat="1" applyFont="1" applyFill="1" applyBorder="1" applyAlignment="1" applyProtection="1">
      <alignment horizontal="center" vertical="center" wrapText="1"/>
      <protection locked="0"/>
    </xf>
    <xf numFmtId="0" fontId="54" fillId="0" borderId="35" xfId="0" applyFont="1" applyFill="1" applyBorder="1" applyAlignment="1" applyProtection="1">
      <alignment horizontal="center" vertical="center" wrapText="1"/>
      <protection locked="0"/>
    </xf>
    <xf numFmtId="0" fontId="49" fillId="8" borderId="0" xfId="0" applyFont="1" applyFill="1" applyBorder="1" applyAlignment="1" applyProtection="1">
      <alignment horizontal="center" vertical="top" wrapText="1"/>
    </xf>
    <xf numFmtId="0" fontId="51" fillId="8" borderId="42" xfId="0" applyFont="1" applyFill="1" applyBorder="1" applyAlignment="1" applyProtection="1">
      <alignment vertical="center" wrapText="1"/>
    </xf>
    <xf numFmtId="0" fontId="51" fillId="8" borderId="39" xfId="0" applyFont="1" applyFill="1" applyBorder="1" applyAlignment="1" applyProtection="1">
      <alignment vertical="center" wrapText="1"/>
    </xf>
    <xf numFmtId="0" fontId="51" fillId="8" borderId="0" xfId="0" applyFont="1" applyFill="1" applyBorder="1" applyAlignment="1" applyProtection="1">
      <alignment vertical="center" wrapText="1"/>
    </xf>
    <xf numFmtId="0" fontId="54" fillId="8" borderId="13" xfId="0" applyFont="1" applyFill="1" applyBorder="1" applyAlignment="1" applyProtection="1">
      <alignment vertical="center" wrapText="1"/>
    </xf>
    <xf numFmtId="0" fontId="67" fillId="8" borderId="0" xfId="0" applyFont="1" applyFill="1" applyBorder="1" applyAlignment="1"/>
    <xf numFmtId="0" fontId="67" fillId="0" borderId="0" xfId="0" applyFont="1" applyFill="1" applyBorder="1" applyAlignment="1"/>
    <xf numFmtId="0" fontId="51" fillId="0" borderId="0" xfId="0" applyFont="1" applyFill="1" applyBorder="1" applyAlignment="1" applyProtection="1">
      <alignment horizontal="left" vertical="top"/>
    </xf>
    <xf numFmtId="0" fontId="51" fillId="8" borderId="0" xfId="0" applyFont="1" applyFill="1" applyBorder="1" applyAlignment="1" applyProtection="1">
      <alignment horizontal="left" vertical="top"/>
    </xf>
    <xf numFmtId="0" fontId="53" fillId="9" borderId="11" xfId="0" applyFont="1" applyFill="1" applyBorder="1" applyAlignment="1" applyProtection="1">
      <alignment horizontal="left" vertical="center"/>
    </xf>
    <xf numFmtId="0" fontId="52" fillId="9" borderId="34" xfId="0" applyFont="1" applyFill="1" applyBorder="1" applyAlignment="1" applyProtection="1">
      <alignment horizontal="left" vertical="center"/>
    </xf>
    <xf numFmtId="0" fontId="52" fillId="9" borderId="23" xfId="0" applyFont="1" applyFill="1" applyBorder="1" applyAlignment="1" applyProtection="1">
      <alignment horizontal="left" vertical="center"/>
    </xf>
    <xf numFmtId="0" fontId="59" fillId="8" borderId="57" xfId="0" applyFont="1" applyFill="1" applyBorder="1" applyAlignment="1" applyProtection="1">
      <alignment horizontal="center" vertical="center" wrapText="1"/>
    </xf>
    <xf numFmtId="0" fontId="54" fillId="8" borderId="0" xfId="0" applyFont="1" applyFill="1" applyBorder="1" applyAlignment="1" applyProtection="1">
      <alignment horizontal="center"/>
      <protection locked="0"/>
    </xf>
    <xf numFmtId="0" fontId="51" fillId="8" borderId="57" xfId="0" applyFont="1" applyFill="1" applyBorder="1" applyAlignment="1" applyProtection="1">
      <alignment horizontal="center" vertical="center" wrapText="1"/>
    </xf>
    <xf numFmtId="0" fontId="59" fillId="8" borderId="0" xfId="0" applyFont="1" applyFill="1" applyBorder="1" applyAlignment="1" applyProtection="1">
      <alignment horizontal="center" vertical="center" wrapText="1"/>
    </xf>
    <xf numFmtId="0" fontId="62" fillId="8" borderId="0" xfId="0" applyFont="1" applyFill="1" applyBorder="1" applyAlignment="1" applyProtection="1">
      <alignment horizontal="center" vertical="center" wrapText="1"/>
    </xf>
    <xf numFmtId="0" fontId="54" fillId="0" borderId="0" xfId="0" applyFont="1" applyFill="1" applyBorder="1" applyProtection="1"/>
    <xf numFmtId="0" fontId="54" fillId="8" borderId="0" xfId="0" applyFont="1" applyFill="1" applyBorder="1" applyAlignment="1" applyProtection="1">
      <alignment horizontal="center" vertical="center" wrapText="1"/>
      <protection locked="0"/>
    </xf>
    <xf numFmtId="0" fontId="53" fillId="9" borderId="23" xfId="0" applyFont="1" applyFill="1" applyBorder="1" applyAlignment="1" applyProtection="1">
      <alignment horizontal="left" vertical="top"/>
    </xf>
    <xf numFmtId="0" fontId="45" fillId="8" borderId="0" xfId="0" applyFont="1" applyFill="1" applyBorder="1" applyAlignment="1">
      <alignment wrapText="1"/>
    </xf>
    <xf numFmtId="0" fontId="45" fillId="12" borderId="0" xfId="0" applyFont="1" applyFill="1" applyBorder="1" applyAlignment="1">
      <alignment wrapText="1"/>
    </xf>
    <xf numFmtId="0" fontId="45" fillId="0" borderId="0" xfId="0" applyFont="1" applyFill="1" applyBorder="1" applyAlignment="1">
      <alignment wrapText="1"/>
    </xf>
    <xf numFmtId="0" fontId="69" fillId="0" borderId="0" xfId="0" applyFont="1" applyFill="1" applyBorder="1" applyAlignment="1">
      <alignment wrapText="1"/>
    </xf>
    <xf numFmtId="0" fontId="70" fillId="8" borderId="0" xfId="0" applyFont="1" applyFill="1" applyBorder="1" applyAlignment="1">
      <alignment horizontal="center" vertical="top" wrapText="1"/>
    </xf>
    <xf numFmtId="0" fontId="69" fillId="8" borderId="0" xfId="0" applyFont="1" applyFill="1" applyBorder="1" applyAlignment="1">
      <alignment vertical="top"/>
    </xf>
    <xf numFmtId="0" fontId="69" fillId="8" borderId="0" xfId="0" applyFont="1" applyFill="1" applyBorder="1" applyAlignment="1">
      <alignment vertical="top" wrapText="1"/>
    </xf>
    <xf numFmtId="0" fontId="69" fillId="12" borderId="0" xfId="0" applyFont="1" applyFill="1" applyBorder="1" applyAlignment="1">
      <alignment wrapText="1"/>
    </xf>
    <xf numFmtId="0" fontId="69" fillId="12" borderId="0" xfId="0" applyFont="1" applyFill="1" applyBorder="1"/>
    <xf numFmtId="0" fontId="71" fillId="8" borderId="0" xfId="0" applyFont="1" applyFill="1" applyBorder="1" applyAlignment="1">
      <alignment horizontal="right" wrapText="1"/>
    </xf>
    <xf numFmtId="0" fontId="69" fillId="8" borderId="0" xfId="0" applyFont="1" applyFill="1" applyBorder="1" applyAlignment="1">
      <alignment horizontal="right" wrapText="1"/>
    </xf>
    <xf numFmtId="0" fontId="69" fillId="8" borderId="0" xfId="0" applyFont="1" applyFill="1" applyBorder="1" applyAlignment="1">
      <alignment wrapText="1"/>
    </xf>
    <xf numFmtId="0" fontId="72" fillId="13" borderId="0" xfId="0" applyFont="1" applyFill="1" applyBorder="1" applyAlignment="1">
      <alignment horizontal="left" wrapText="1"/>
    </xf>
    <xf numFmtId="0" fontId="73" fillId="13" borderId="0" xfId="0" applyFont="1" applyFill="1" applyBorder="1"/>
    <xf numFmtId="0" fontId="74" fillId="8" borderId="0" xfId="0" applyFont="1" applyFill="1" applyBorder="1" applyAlignment="1">
      <alignment wrapText="1"/>
    </xf>
    <xf numFmtId="0" fontId="74" fillId="12" borderId="0" xfId="0" applyFont="1" applyFill="1" applyBorder="1" applyAlignment="1">
      <alignment wrapText="1"/>
    </xf>
    <xf numFmtId="0" fontId="74" fillId="0" borderId="0" xfId="0" applyFont="1" applyFill="1" applyBorder="1" applyAlignment="1">
      <alignment wrapText="1"/>
    </xf>
    <xf numFmtId="0" fontId="71" fillId="12" borderId="0" xfId="0" applyFont="1" applyFill="1" applyBorder="1" applyAlignment="1">
      <alignment horizontal="left" vertical="top" wrapText="1"/>
    </xf>
    <xf numFmtId="0" fontId="71" fillId="12" borderId="0" xfId="0" applyFont="1" applyFill="1" applyBorder="1" applyAlignment="1">
      <alignment wrapText="1"/>
    </xf>
    <xf numFmtId="0" fontId="71" fillId="8" borderId="7" xfId="0" applyFont="1" applyFill="1" applyBorder="1" applyAlignment="1">
      <alignment wrapText="1"/>
    </xf>
    <xf numFmtId="0" fontId="69" fillId="8" borderId="8" xfId="0" applyFont="1" applyFill="1" applyBorder="1" applyAlignment="1">
      <alignment vertical="top" wrapText="1"/>
    </xf>
    <xf numFmtId="0" fontId="69" fillId="8" borderId="1" xfId="0" applyFont="1" applyFill="1" applyBorder="1" applyAlignment="1">
      <alignment vertical="top" wrapText="1"/>
    </xf>
    <xf numFmtId="0" fontId="69" fillId="8" borderId="3" xfId="0" applyFont="1" applyFill="1" applyBorder="1" applyAlignment="1">
      <alignment vertical="top" wrapText="1"/>
    </xf>
    <xf numFmtId="3" fontId="8" fillId="3" borderId="0" xfId="3" applyNumberFormat="1" applyFont="1" applyFill="1" applyBorder="1" applyAlignment="1" applyProtection="1"/>
    <xf numFmtId="3" fontId="9" fillId="3" borderId="0" xfId="3" applyNumberFormat="1" applyFill="1" applyBorder="1" applyAlignment="1" applyProtection="1">
      <protection locked="0"/>
    </xf>
    <xf numFmtId="0" fontId="16" fillId="0" borderId="11" xfId="0" applyFont="1" applyBorder="1" applyAlignment="1">
      <alignment horizontal="center"/>
    </xf>
    <xf numFmtId="0" fontId="16" fillId="0" borderId="34" xfId="0" applyFont="1" applyBorder="1" applyAlignment="1">
      <alignment horizontal="center"/>
    </xf>
    <xf numFmtId="0" fontId="16" fillId="0" borderId="23" xfId="0" applyFont="1" applyBorder="1" applyAlignment="1">
      <alignment horizontal="center"/>
    </xf>
    <xf numFmtId="0" fontId="3" fillId="0" borderId="0" xfId="0" applyFont="1" applyAlignment="1">
      <alignment horizontal="justify"/>
    </xf>
    <xf numFmtId="0" fontId="0" fillId="0" borderId="0" xfId="0" applyAlignment="1"/>
    <xf numFmtId="0" fontId="17" fillId="0" borderId="0" xfId="0" applyFont="1" applyAlignment="1">
      <alignment wrapText="1"/>
    </xf>
    <xf numFmtId="0" fontId="0" fillId="0" borderId="0" xfId="0" applyAlignment="1">
      <alignment wrapText="1"/>
    </xf>
    <xf numFmtId="0" fontId="23" fillId="0" borderId="0" xfId="0" applyFont="1" applyAlignment="1">
      <alignment wrapText="1"/>
    </xf>
    <xf numFmtId="0" fontId="52" fillId="0" borderId="25" xfId="0" applyFont="1" applyFill="1" applyBorder="1" applyAlignment="1">
      <alignment horizontal="left" vertical="top" wrapText="1"/>
    </xf>
    <xf numFmtId="0" fontId="52" fillId="0" borderId="61" xfId="0" applyFont="1" applyFill="1" applyBorder="1" applyAlignment="1">
      <alignment horizontal="left" vertical="top" wrapText="1"/>
    </xf>
    <xf numFmtId="0" fontId="52" fillId="0" borderId="27" xfId="0" applyFont="1" applyFill="1" applyBorder="1" applyAlignment="1">
      <alignment horizontal="left" vertical="top" wrapText="1"/>
    </xf>
    <xf numFmtId="0" fontId="46" fillId="9" borderId="25" xfId="0" applyFont="1" applyFill="1" applyBorder="1" applyAlignment="1" applyProtection="1">
      <alignment horizontal="center" vertical="center"/>
    </xf>
    <xf numFmtId="0" fontId="46" fillId="9" borderId="61" xfId="0" applyFont="1" applyFill="1" applyBorder="1" applyAlignment="1" applyProtection="1">
      <alignment horizontal="center" vertical="center"/>
    </xf>
    <xf numFmtId="0" fontId="46" fillId="9" borderId="27" xfId="0" applyFont="1" applyFill="1" applyBorder="1" applyAlignment="1" applyProtection="1">
      <alignment horizontal="center" vertical="center"/>
    </xf>
    <xf numFmtId="0" fontId="54" fillId="8" borderId="57" xfId="0" applyFont="1" applyFill="1" applyBorder="1" applyAlignment="1" applyProtection="1">
      <alignment horizontal="center"/>
    </xf>
    <xf numFmtId="0" fontId="54" fillId="8" borderId="0" xfId="0" applyFont="1" applyFill="1" applyBorder="1" applyAlignment="1" applyProtection="1">
      <alignment horizontal="center"/>
    </xf>
    <xf numFmtId="0" fontId="54" fillId="8" borderId="13" xfId="0" applyFont="1" applyFill="1" applyBorder="1" applyAlignment="1" applyProtection="1">
      <alignment horizontal="center"/>
    </xf>
    <xf numFmtId="0" fontId="51" fillId="8" borderId="57" xfId="0" applyFont="1" applyFill="1" applyBorder="1" applyAlignment="1" applyProtection="1">
      <alignment horizontal="right" vertical="center" wrapText="1"/>
    </xf>
    <xf numFmtId="0" fontId="51" fillId="8" borderId="0" xfId="0" applyFont="1" applyFill="1" applyBorder="1" applyAlignment="1" applyProtection="1">
      <alignment horizontal="right" vertical="center" wrapText="1"/>
    </xf>
    <xf numFmtId="0" fontId="47" fillId="8" borderId="62" xfId="0" applyNumberFormat="1" applyFont="1" applyFill="1" applyBorder="1" applyAlignment="1" applyProtection="1">
      <alignment horizontal="center" vertical="center"/>
    </xf>
    <xf numFmtId="0" fontId="54" fillId="8" borderId="57" xfId="0" quotePrefix="1" applyFont="1" applyFill="1" applyBorder="1" applyAlignment="1" applyProtection="1">
      <alignment horizontal="left" wrapText="1"/>
    </xf>
    <xf numFmtId="0" fontId="51" fillId="8" borderId="0" xfId="0" applyFont="1" applyFill="1" applyBorder="1" applyAlignment="1" applyProtection="1">
      <alignment horizontal="left" wrapText="1"/>
    </xf>
    <xf numFmtId="0" fontId="51" fillId="8" borderId="13" xfId="0" applyFont="1" applyFill="1" applyBorder="1" applyAlignment="1" applyProtection="1">
      <alignment horizontal="left" wrapText="1"/>
    </xf>
    <xf numFmtId="0" fontId="56" fillId="8" borderId="57" xfId="0" quotePrefix="1" applyFont="1" applyFill="1" applyBorder="1" applyAlignment="1" applyProtection="1">
      <alignment horizontal="left" wrapText="1"/>
    </xf>
    <xf numFmtId="0" fontId="56" fillId="8" borderId="0" xfId="0" applyFont="1" applyFill="1" applyBorder="1" applyAlignment="1" applyProtection="1">
      <alignment horizontal="left" wrapText="1"/>
    </xf>
    <xf numFmtId="0" fontId="56" fillId="8" borderId="13" xfId="0" applyFont="1" applyFill="1" applyBorder="1" applyAlignment="1" applyProtection="1">
      <alignment horizontal="left" wrapText="1"/>
    </xf>
    <xf numFmtId="0" fontId="56" fillId="8" borderId="57" xfId="0" quotePrefix="1" applyNumberFormat="1" applyFont="1" applyFill="1" applyBorder="1" applyAlignment="1" applyProtection="1">
      <alignment horizontal="left" wrapText="1"/>
    </xf>
    <xf numFmtId="0" fontId="56" fillId="8" borderId="57" xfId="0" applyFont="1" applyFill="1" applyBorder="1" applyAlignment="1" applyProtection="1">
      <alignment horizontal="left" wrapText="1"/>
    </xf>
    <xf numFmtId="0" fontId="51" fillId="8" borderId="57" xfId="0" applyFont="1" applyFill="1" applyBorder="1" applyAlignment="1" applyProtection="1">
      <alignment horizontal="right" vertical="center"/>
    </xf>
    <xf numFmtId="0" fontId="51" fillId="8" borderId="0" xfId="0" applyFont="1" applyFill="1" applyBorder="1" applyAlignment="1" applyProtection="1">
      <alignment horizontal="right" vertical="center"/>
    </xf>
    <xf numFmtId="14" fontId="47" fillId="8" borderId="62" xfId="0" applyNumberFormat="1" applyFont="1" applyFill="1" applyBorder="1" applyAlignment="1" applyProtection="1">
      <alignment horizontal="center" vertical="center"/>
    </xf>
    <xf numFmtId="0" fontId="51" fillId="8" borderId="57" xfId="0" applyFont="1" applyFill="1" applyBorder="1" applyAlignment="1" applyProtection="1">
      <alignment horizontal="center"/>
    </xf>
    <xf numFmtId="0" fontId="51" fillId="8" borderId="0" xfId="0" applyFont="1" applyFill="1" applyBorder="1" applyAlignment="1" applyProtection="1">
      <alignment horizontal="center"/>
    </xf>
    <xf numFmtId="0" fontId="51" fillId="8" borderId="13" xfId="0" applyFont="1" applyFill="1" applyBorder="1" applyAlignment="1" applyProtection="1">
      <alignment horizontal="center"/>
    </xf>
    <xf numFmtId="0" fontId="55" fillId="8" borderId="57" xfId="0" quotePrefix="1" applyFont="1" applyFill="1" applyBorder="1" applyAlignment="1" applyProtection="1">
      <alignment horizontal="left" vertical="top" wrapText="1"/>
    </xf>
    <xf numFmtId="0" fontId="56" fillId="8" borderId="0" xfId="0" applyFont="1" applyFill="1" applyBorder="1" applyAlignment="1" applyProtection="1">
      <alignment horizontal="left" vertical="top" wrapText="1"/>
    </xf>
    <xf numFmtId="0" fontId="56" fillId="8" borderId="13" xfId="0" applyFont="1" applyFill="1" applyBorder="1" applyAlignment="1" applyProtection="1">
      <alignment horizontal="left" vertical="top" wrapText="1"/>
    </xf>
    <xf numFmtId="0" fontId="51" fillId="9" borderId="57" xfId="0" applyFont="1" applyFill="1" applyBorder="1" applyAlignment="1" applyProtection="1">
      <alignment horizontal="left" vertical="center" wrapText="1"/>
    </xf>
    <xf numFmtId="0" fontId="51" fillId="9" borderId="0" xfId="0" applyFont="1" applyFill="1" applyBorder="1" applyAlignment="1" applyProtection="1">
      <alignment horizontal="left" vertical="center" wrapText="1"/>
    </xf>
    <xf numFmtId="0" fontId="51" fillId="9" borderId="13" xfId="0" applyFont="1" applyFill="1" applyBorder="1" applyAlignment="1" applyProtection="1">
      <alignment horizontal="left" vertical="center" wrapText="1"/>
    </xf>
    <xf numFmtId="0" fontId="56" fillId="8" borderId="57" xfId="0" applyFont="1" applyFill="1" applyBorder="1" applyAlignment="1" applyProtection="1">
      <alignment horizontal="center" vertical="top" wrapText="1"/>
    </xf>
    <xf numFmtId="0" fontId="56" fillId="8" borderId="0" xfId="0" applyFont="1" applyFill="1" applyBorder="1" applyAlignment="1" applyProtection="1">
      <alignment horizontal="center" vertical="top" wrapText="1"/>
    </xf>
    <xf numFmtId="0" fontId="56" fillId="8" borderId="13" xfId="0" applyFont="1" applyFill="1" applyBorder="1" applyAlignment="1" applyProtection="1">
      <alignment horizontal="center" vertical="top" wrapText="1"/>
    </xf>
    <xf numFmtId="0" fontId="56" fillId="8" borderId="58" xfId="0" quotePrefix="1" applyFont="1" applyFill="1" applyBorder="1" applyAlignment="1" applyProtection="1">
      <alignment horizontal="left" wrapText="1"/>
    </xf>
    <xf numFmtId="0" fontId="58" fillId="8" borderId="59" xfId="0" applyFont="1" applyFill="1" applyBorder="1" applyAlignment="1" applyProtection="1">
      <alignment horizontal="left" wrapText="1"/>
    </xf>
    <xf numFmtId="0" fontId="58" fillId="8" borderId="14" xfId="0" applyFont="1" applyFill="1" applyBorder="1" applyAlignment="1" applyProtection="1">
      <alignment horizontal="left" wrapText="1"/>
    </xf>
    <xf numFmtId="0" fontId="52" fillId="9" borderId="25" xfId="0" applyFont="1" applyFill="1" applyBorder="1" applyAlignment="1" applyProtection="1">
      <alignment horizontal="left" vertical="center" wrapText="1"/>
    </xf>
    <xf numFmtId="0" fontId="61" fillId="9" borderId="61" xfId="0" applyFont="1" applyFill="1" applyBorder="1" applyAlignment="1" applyProtection="1">
      <alignment horizontal="left" vertical="center" wrapText="1"/>
    </xf>
    <xf numFmtId="0" fontId="61" fillId="9" borderId="27" xfId="0" applyFont="1" applyFill="1" applyBorder="1" applyAlignment="1" applyProtection="1">
      <alignment horizontal="left" vertical="center" wrapText="1"/>
    </xf>
    <xf numFmtId="0" fontId="55" fillId="10" borderId="0" xfId="0" applyFont="1" applyFill="1" applyBorder="1" applyAlignment="1" applyProtection="1">
      <alignment horizontal="left" vertical="center"/>
    </xf>
    <xf numFmtId="0" fontId="56" fillId="10" borderId="0" xfId="0" applyFont="1" applyFill="1" applyBorder="1" applyAlignment="1" applyProtection="1">
      <alignment horizontal="left" vertical="center"/>
    </xf>
    <xf numFmtId="0" fontId="47" fillId="0" borderId="41" xfId="0" applyFont="1" applyFill="1" applyBorder="1" applyAlignment="1" applyProtection="1">
      <alignment horizontal="center" vertical="center"/>
    </xf>
    <xf numFmtId="0" fontId="51" fillId="0" borderId="66" xfId="0" applyFont="1" applyFill="1" applyBorder="1" applyAlignment="1" applyProtection="1">
      <alignment horizontal="center" vertical="center"/>
    </xf>
    <xf numFmtId="0" fontId="51" fillId="0" borderId="17" xfId="0" applyFont="1" applyFill="1" applyBorder="1" applyAlignment="1" applyProtection="1">
      <alignment horizontal="center" vertical="center" wrapText="1"/>
    </xf>
    <xf numFmtId="0" fontId="51" fillId="0" borderId="19" xfId="0" applyFont="1" applyFill="1" applyBorder="1" applyProtection="1"/>
    <xf numFmtId="0" fontId="47" fillId="0" borderId="17" xfId="0" applyFont="1" applyFill="1" applyBorder="1" applyAlignment="1" applyProtection="1">
      <alignment horizontal="center" vertical="center" wrapText="1"/>
    </xf>
    <xf numFmtId="0" fontId="51" fillId="0" borderId="17" xfId="0" applyFont="1" applyFill="1" applyBorder="1" applyProtection="1"/>
    <xf numFmtId="0" fontId="51" fillId="0" borderId="19" xfId="0" applyFont="1" applyFill="1" applyBorder="1" applyAlignment="1" applyProtection="1">
      <alignment horizontal="center" vertical="center" wrapText="1"/>
    </xf>
    <xf numFmtId="0" fontId="47" fillId="0" borderId="19" xfId="0" applyFont="1" applyFill="1" applyBorder="1" applyAlignment="1" applyProtection="1">
      <alignment horizontal="center" vertical="center" wrapText="1"/>
    </xf>
    <xf numFmtId="0" fontId="51" fillId="8" borderId="0" xfId="0" applyFont="1" applyFill="1" applyBorder="1" applyAlignment="1" applyProtection="1">
      <alignment horizontal="center" vertical="center"/>
    </xf>
    <xf numFmtId="0" fontId="47" fillId="8" borderId="41" xfId="0" applyFont="1" applyFill="1" applyBorder="1" applyAlignment="1" applyProtection="1">
      <alignment horizontal="center" vertical="center"/>
    </xf>
    <xf numFmtId="0" fontId="51" fillId="8" borderId="66" xfId="0" applyFont="1" applyFill="1" applyBorder="1" applyAlignment="1" applyProtection="1">
      <alignment horizontal="center" vertical="center"/>
    </xf>
    <xf numFmtId="0" fontId="51" fillId="8" borderId="17" xfId="0" applyFont="1" applyFill="1" applyBorder="1" applyAlignment="1" applyProtection="1">
      <alignment horizontal="center" vertical="center" wrapText="1"/>
    </xf>
    <xf numFmtId="0" fontId="51" fillId="8" borderId="19" xfId="0" applyFont="1" applyFill="1" applyBorder="1" applyProtection="1"/>
    <xf numFmtId="0" fontId="47" fillId="8" borderId="17" xfId="0" applyFont="1" applyFill="1" applyBorder="1" applyAlignment="1" applyProtection="1">
      <alignment horizontal="center" vertical="center" wrapText="1"/>
    </xf>
    <xf numFmtId="0" fontId="51" fillId="8" borderId="18" xfId="0" applyFont="1" applyFill="1" applyBorder="1" applyAlignment="1" applyProtection="1">
      <alignment horizontal="center" vertical="center" wrapText="1"/>
    </xf>
    <xf numFmtId="0" fontId="51" fillId="8" borderId="18" xfId="0" applyFont="1" applyFill="1" applyBorder="1" applyProtection="1"/>
    <xf numFmtId="0" fontId="51" fillId="8" borderId="19" xfId="0" applyFont="1" applyFill="1" applyBorder="1" applyAlignment="1" applyProtection="1">
      <alignment horizontal="center" vertical="center" wrapText="1"/>
    </xf>
    <xf numFmtId="0" fontId="47" fillId="8" borderId="19"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xf>
    <xf numFmtId="0" fontId="51" fillId="8" borderId="17" xfId="0" applyFont="1" applyFill="1" applyBorder="1" applyProtection="1"/>
    <xf numFmtId="0" fontId="47" fillId="8" borderId="31" xfId="0" applyFont="1" applyFill="1" applyBorder="1" applyAlignment="1" applyProtection="1">
      <alignment horizontal="center" vertical="center"/>
    </xf>
    <xf numFmtId="0" fontId="47" fillId="8" borderId="24" xfId="0" applyFont="1" applyFill="1" applyBorder="1" applyAlignment="1" applyProtection="1">
      <alignment horizontal="center" vertical="center"/>
    </xf>
    <xf numFmtId="0" fontId="47" fillId="8" borderId="18" xfId="0" applyFont="1" applyFill="1" applyBorder="1" applyAlignment="1" applyProtection="1">
      <alignment horizontal="center" vertical="center" wrapText="1"/>
    </xf>
    <xf numFmtId="0" fontId="47" fillId="8" borderId="35" xfId="0" applyFont="1" applyFill="1" applyBorder="1" applyProtection="1"/>
    <xf numFmtId="0" fontId="47" fillId="8" borderId="18" xfId="0" applyFont="1" applyFill="1" applyBorder="1" applyProtection="1"/>
    <xf numFmtId="0" fontId="47" fillId="8" borderId="35" xfId="0" applyFont="1" applyFill="1" applyBorder="1" applyAlignment="1" applyProtection="1">
      <alignment horizontal="center" vertical="center" wrapText="1"/>
    </xf>
    <xf numFmtId="0" fontId="51" fillId="8" borderId="24" xfId="0" applyFont="1" applyFill="1" applyBorder="1" applyAlignment="1" applyProtection="1">
      <alignment horizontal="center" vertical="center"/>
    </xf>
    <xf numFmtId="0" fontId="51" fillId="8" borderId="4" xfId="0" applyFont="1" applyFill="1" applyBorder="1" applyProtection="1"/>
    <xf numFmtId="0" fontId="51" fillId="8" borderId="4" xfId="0" applyFont="1" applyFill="1" applyBorder="1" applyAlignment="1" applyProtection="1">
      <alignment horizontal="center" vertical="center" wrapText="1"/>
    </xf>
    <xf numFmtId="0" fontId="47" fillId="8" borderId="4" xfId="0" applyFont="1" applyFill="1" applyBorder="1" applyAlignment="1" applyProtection="1">
      <alignment horizontal="center" vertical="center" wrapText="1"/>
    </xf>
    <xf numFmtId="0" fontId="47" fillId="8" borderId="40" xfId="0" applyFont="1" applyFill="1" applyBorder="1" applyAlignment="1" applyProtection="1">
      <alignment horizontal="center" vertical="center"/>
    </xf>
    <xf numFmtId="0" fontId="47" fillId="8" borderId="4" xfId="0" applyFont="1" applyFill="1" applyBorder="1" applyProtection="1"/>
    <xf numFmtId="0" fontId="63" fillId="10" borderId="0" xfId="0" applyFont="1" applyFill="1" applyBorder="1" applyAlignment="1" applyProtection="1">
      <alignment horizontal="right" vertical="center" wrapText="1" indent="1"/>
    </xf>
    <xf numFmtId="1" fontId="63" fillId="0" borderId="32" xfId="0" applyNumberFormat="1" applyFont="1" applyFill="1" applyBorder="1" applyAlignment="1" applyProtection="1">
      <alignment horizontal="center" vertical="center"/>
    </xf>
    <xf numFmtId="0" fontId="61" fillId="0" borderId="67" xfId="0" applyFont="1" applyFill="1" applyBorder="1" applyAlignment="1" applyProtection="1">
      <alignment horizontal="center" vertical="center"/>
    </xf>
    <xf numFmtId="0" fontId="63" fillId="0" borderId="0" xfId="0" applyFont="1" applyFill="1" applyBorder="1" applyAlignment="1" applyProtection="1">
      <alignment horizontal="right" vertical="center" wrapText="1" indent="1"/>
    </xf>
    <xf numFmtId="0" fontId="51" fillId="0" borderId="0" xfId="0" applyFont="1" applyFill="1" applyBorder="1" applyAlignment="1" applyProtection="1">
      <alignment horizontal="center"/>
    </xf>
    <xf numFmtId="0" fontId="51" fillId="8" borderId="59" xfId="0" applyFont="1" applyFill="1" applyBorder="1" applyAlignment="1" applyProtection="1">
      <alignment horizontal="center"/>
    </xf>
    <xf numFmtId="0" fontId="64" fillId="9" borderId="25" xfId="0" applyFont="1" applyFill="1" applyBorder="1" applyAlignment="1" applyProtection="1">
      <alignment horizontal="center" vertical="center" wrapText="1"/>
    </xf>
    <xf numFmtId="0" fontId="64" fillId="9" borderId="27" xfId="0" applyFont="1" applyFill="1" applyBorder="1" applyAlignment="1" applyProtection="1">
      <alignment horizontal="center" vertical="center" wrapText="1"/>
    </xf>
    <xf numFmtId="0" fontId="65" fillId="9" borderId="25" xfId="0" applyNumberFormat="1" applyFont="1" applyFill="1" applyBorder="1" applyAlignment="1" applyProtection="1">
      <alignment horizontal="left" vertical="center" wrapText="1"/>
    </xf>
    <xf numFmtId="0" fontId="65" fillId="9" borderId="61" xfId="0" applyNumberFormat="1" applyFont="1" applyFill="1" applyBorder="1" applyAlignment="1" applyProtection="1">
      <alignment horizontal="left" vertical="center" wrapText="1"/>
    </xf>
    <xf numFmtId="0" fontId="65" fillId="9" borderId="27" xfId="0" applyNumberFormat="1" applyFont="1" applyFill="1" applyBorder="1" applyAlignment="1" applyProtection="1">
      <alignment horizontal="left" vertical="center" wrapText="1"/>
    </xf>
    <xf numFmtId="0" fontId="66" fillId="0" borderId="0" xfId="0" applyFont="1" applyFill="1" applyBorder="1" applyAlignment="1" applyProtection="1">
      <alignment horizontal="center" vertical="center" wrapText="1"/>
    </xf>
    <xf numFmtId="0" fontId="54" fillId="8" borderId="55" xfId="0" quotePrefix="1" applyFont="1" applyFill="1" applyBorder="1" applyAlignment="1" applyProtection="1">
      <alignment horizontal="left" wrapText="1"/>
    </xf>
    <xf numFmtId="0" fontId="51" fillId="8" borderId="56" xfId="0" applyFont="1" applyFill="1" applyBorder="1" applyAlignment="1" applyProtection="1">
      <alignment horizontal="left" wrapText="1"/>
    </xf>
    <xf numFmtId="0" fontId="51" fillId="8" borderId="33" xfId="0" applyFont="1" applyFill="1" applyBorder="1" applyAlignment="1" applyProtection="1">
      <alignment horizontal="left" wrapText="1"/>
    </xf>
    <xf numFmtId="0" fontId="56" fillId="8" borderId="42" xfId="0" applyFont="1" applyFill="1" applyBorder="1" applyAlignment="1">
      <alignment horizontal="left" vertical="top" wrapText="1"/>
    </xf>
    <xf numFmtId="0" fontId="51" fillId="0" borderId="39" xfId="0" applyFont="1" applyFill="1" applyBorder="1" applyAlignment="1">
      <alignment horizontal="left" vertical="top" wrapText="1"/>
    </xf>
    <xf numFmtId="0" fontId="51" fillId="0" borderId="15" xfId="0" applyFont="1" applyFill="1" applyBorder="1" applyAlignment="1">
      <alignment horizontal="left" vertical="top" wrapText="1"/>
    </xf>
    <xf numFmtId="0" fontId="56" fillId="8" borderId="70" xfId="0" applyFont="1" applyFill="1" applyBorder="1" applyAlignment="1">
      <alignment horizontal="left" vertical="top" wrapText="1"/>
    </xf>
    <xf numFmtId="0" fontId="62" fillId="8" borderId="64" xfId="0" applyFont="1" applyFill="1" applyBorder="1" applyAlignment="1">
      <alignment horizontal="left" vertical="top" wrapText="1"/>
    </xf>
    <xf numFmtId="0" fontId="62" fillId="8" borderId="65" xfId="0" applyFont="1" applyFill="1" applyBorder="1" applyAlignment="1">
      <alignment horizontal="left" vertical="top" wrapText="1"/>
    </xf>
    <xf numFmtId="0" fontId="58" fillId="8" borderId="55" xfId="0" applyFont="1" applyFill="1" applyBorder="1" applyAlignment="1" applyProtection="1">
      <alignment horizontal="center" vertical="center" wrapText="1"/>
      <protection locked="0"/>
    </xf>
    <xf numFmtId="0" fontId="58" fillId="8" borderId="56" xfId="0" applyFont="1" applyFill="1" applyBorder="1" applyAlignment="1" applyProtection="1">
      <alignment horizontal="center" vertical="center" wrapText="1"/>
      <protection locked="0"/>
    </xf>
    <xf numFmtId="0" fontId="58" fillId="8" borderId="33" xfId="0" applyFont="1" applyFill="1" applyBorder="1" applyAlignment="1" applyProtection="1">
      <alignment horizontal="center" vertical="center" wrapText="1"/>
      <protection locked="0"/>
    </xf>
    <xf numFmtId="0" fontId="58" fillId="8" borderId="57" xfId="0" applyFont="1" applyFill="1" applyBorder="1" applyAlignment="1" applyProtection="1">
      <alignment horizontal="center" vertical="center" wrapText="1"/>
      <protection locked="0"/>
    </xf>
    <xf numFmtId="0" fontId="58" fillId="8" borderId="0" xfId="0" applyFont="1" applyFill="1" applyBorder="1" applyAlignment="1" applyProtection="1">
      <alignment horizontal="center" vertical="center" wrapText="1"/>
      <protection locked="0"/>
    </xf>
    <xf numFmtId="0" fontId="58" fillId="8" borderId="13" xfId="0" applyFont="1" applyFill="1" applyBorder="1" applyAlignment="1" applyProtection="1">
      <alignment horizontal="center" vertical="center" wrapText="1"/>
      <protection locked="0"/>
    </xf>
    <xf numFmtId="0" fontId="58" fillId="8" borderId="58" xfId="0" applyFont="1" applyFill="1" applyBorder="1" applyAlignment="1" applyProtection="1">
      <alignment horizontal="center" vertical="center" wrapText="1"/>
      <protection locked="0"/>
    </xf>
    <xf numFmtId="0" fontId="58" fillId="8" borderId="59" xfId="0" applyFont="1" applyFill="1" applyBorder="1" applyAlignment="1" applyProtection="1">
      <alignment horizontal="center" vertical="center" wrapText="1"/>
      <protection locked="0"/>
    </xf>
    <xf numFmtId="0" fontId="58" fillId="8" borderId="14" xfId="0" applyFont="1" applyFill="1" applyBorder="1" applyAlignment="1" applyProtection="1">
      <alignment horizontal="center" vertical="center" wrapText="1"/>
      <protection locked="0"/>
    </xf>
    <xf numFmtId="0" fontId="59" fillId="8" borderId="55" xfId="0" applyFont="1" applyFill="1" applyBorder="1" applyAlignment="1" applyProtection="1">
      <alignment horizontal="center" vertical="center" wrapText="1"/>
      <protection locked="0"/>
    </xf>
    <xf numFmtId="0" fontId="51" fillId="8" borderId="57" xfId="0" applyFont="1" applyFill="1" applyBorder="1" applyAlignment="1" applyProtection="1">
      <alignment horizontal="center" vertical="center" wrapText="1"/>
      <protection locked="0"/>
    </xf>
    <xf numFmtId="0" fontId="51" fillId="8" borderId="58" xfId="0" applyFont="1" applyFill="1" applyBorder="1" applyAlignment="1" applyProtection="1">
      <alignment horizontal="center" vertical="center" wrapText="1"/>
      <protection locked="0"/>
    </xf>
    <xf numFmtId="0" fontId="63" fillId="8" borderId="56" xfId="0" applyFont="1" applyFill="1" applyBorder="1" applyAlignment="1" applyProtection="1">
      <alignment horizontal="left" vertical="center"/>
    </xf>
    <xf numFmtId="0" fontId="51" fillId="0" borderId="56"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9" fillId="8" borderId="56" xfId="0" applyFont="1" applyFill="1" applyBorder="1" applyAlignment="1" applyProtection="1">
      <alignment horizontal="left" vertical="center"/>
      <protection locked="0"/>
    </xf>
    <xf numFmtId="0" fontId="51" fillId="0" borderId="62" xfId="0" applyFont="1" applyFill="1" applyBorder="1" applyAlignment="1" applyProtection="1">
      <alignment horizontal="left" vertical="center"/>
      <protection locked="0"/>
    </xf>
    <xf numFmtId="0" fontId="59" fillId="8" borderId="32" xfId="0" applyFont="1" applyFill="1" applyBorder="1" applyAlignment="1" applyProtection="1">
      <alignment horizontal="center" vertical="center" wrapText="1"/>
      <protection locked="0"/>
    </xf>
    <xf numFmtId="0" fontId="51" fillId="8" borderId="69" xfId="0" applyFont="1" applyFill="1" applyBorder="1" applyAlignment="1" applyProtection="1">
      <alignment horizontal="center" vertical="center" wrapText="1"/>
      <protection locked="0"/>
    </xf>
    <xf numFmtId="0" fontId="51" fillId="8" borderId="67" xfId="0" applyFont="1" applyFill="1" applyBorder="1" applyAlignment="1" applyProtection="1">
      <alignment horizontal="center" vertical="center" wrapText="1"/>
      <protection locked="0"/>
    </xf>
    <xf numFmtId="0" fontId="61" fillId="0" borderId="56"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3" fillId="8" borderId="56" xfId="0" applyFont="1" applyFill="1" applyBorder="1" applyAlignment="1" applyProtection="1">
      <alignment horizontal="left" vertical="center" wrapText="1"/>
    </xf>
    <xf numFmtId="0" fontId="61" fillId="0" borderId="56"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wrapText="1"/>
    </xf>
    <xf numFmtId="0" fontId="69" fillId="8" borderId="2" xfId="0" applyFont="1" applyFill="1" applyBorder="1" applyAlignment="1">
      <alignment horizontal="center" wrapText="1"/>
    </xf>
    <xf numFmtId="0" fontId="69" fillId="8" borderId="5" xfId="0" applyFont="1" applyFill="1" applyBorder="1" applyAlignment="1">
      <alignment horizontal="center" wrapText="1"/>
    </xf>
    <xf numFmtId="0" fontId="44" fillId="8" borderId="0" xfId="0" applyFont="1" applyFill="1" applyBorder="1" applyAlignment="1">
      <alignment horizontal="left" vertical="top" wrapText="1"/>
    </xf>
    <xf numFmtId="0" fontId="69" fillId="8" borderId="60" xfId="0" applyFont="1" applyFill="1" applyBorder="1" applyAlignment="1">
      <alignment horizontal="left" vertical="top" wrapText="1"/>
    </xf>
    <xf numFmtId="0" fontId="69" fillId="8" borderId="71" xfId="0" applyFont="1" applyFill="1" applyBorder="1" applyAlignment="1">
      <alignment horizontal="left" vertical="top" wrapText="1"/>
    </xf>
    <xf numFmtId="0" fontId="69" fillId="8" borderId="55" xfId="0" applyFont="1" applyFill="1" applyBorder="1" applyAlignment="1">
      <alignment horizontal="left" vertical="top" wrapText="1"/>
    </xf>
    <xf numFmtId="0" fontId="69" fillId="8" borderId="56" xfId="0" applyFont="1" applyFill="1" applyBorder="1" applyAlignment="1">
      <alignment horizontal="left" vertical="top" wrapText="1"/>
    </xf>
    <xf numFmtId="0" fontId="69" fillId="8" borderId="33" xfId="0" applyFont="1" applyFill="1" applyBorder="1" applyAlignment="1">
      <alignment horizontal="left" vertical="top" wrapText="1"/>
    </xf>
    <xf numFmtId="0" fontId="69" fillId="8" borderId="57" xfId="0" applyFont="1" applyFill="1" applyBorder="1" applyAlignment="1">
      <alignment horizontal="left" vertical="top" wrapText="1"/>
    </xf>
    <xf numFmtId="0" fontId="69" fillId="8" borderId="0" xfId="0" applyFont="1" applyFill="1" applyBorder="1" applyAlignment="1">
      <alignment horizontal="left" vertical="top" wrapText="1"/>
    </xf>
    <xf numFmtId="0" fontId="69" fillId="8" borderId="13" xfId="0" applyFont="1" applyFill="1" applyBorder="1" applyAlignment="1">
      <alignment horizontal="left" vertical="top" wrapText="1"/>
    </xf>
    <xf numFmtId="0" fontId="69" fillId="8" borderId="58" xfId="0" applyFont="1" applyFill="1" applyBorder="1" applyAlignment="1">
      <alignment horizontal="left" vertical="top" wrapText="1"/>
    </xf>
    <xf numFmtId="0" fontId="69" fillId="8" borderId="59" xfId="0" applyFont="1" applyFill="1" applyBorder="1" applyAlignment="1">
      <alignment horizontal="left" vertical="top" wrapText="1"/>
    </xf>
    <xf numFmtId="0" fontId="69" fillId="8" borderId="14" xfId="0" applyFont="1" applyFill="1" applyBorder="1" applyAlignment="1">
      <alignment horizontal="left" vertical="top" wrapText="1"/>
    </xf>
    <xf numFmtId="0" fontId="71" fillId="8" borderId="72" xfId="0" applyFont="1" applyFill="1" applyBorder="1" applyAlignment="1">
      <alignment horizontal="left" wrapText="1"/>
    </xf>
    <xf numFmtId="0" fontId="71" fillId="8" borderId="61" xfId="0" applyFont="1" applyFill="1" applyBorder="1" applyAlignment="1">
      <alignment horizontal="left" wrapText="1"/>
    </xf>
    <xf numFmtId="0" fontId="71" fillId="8" borderId="27" xfId="0" applyFont="1" applyFill="1" applyBorder="1" applyAlignment="1">
      <alignment horizontal="left" wrapText="1"/>
    </xf>
    <xf numFmtId="0" fontId="69" fillId="8" borderId="9" xfId="0" applyFont="1" applyFill="1" applyBorder="1" applyAlignment="1">
      <alignment horizontal="center" wrapText="1"/>
    </xf>
    <xf numFmtId="0" fontId="69" fillId="8" borderId="10" xfId="0" applyFont="1" applyFill="1" applyBorder="1" applyAlignment="1">
      <alignment horizontal="center" wrapText="1"/>
    </xf>
    <xf numFmtId="0" fontId="69" fillId="8" borderId="4" xfId="0" applyFont="1" applyFill="1" applyBorder="1" applyAlignment="1">
      <alignment horizontal="center" wrapText="1"/>
    </xf>
    <xf numFmtId="0" fontId="69" fillId="8" borderId="6" xfId="0" applyFont="1" applyFill="1" applyBorder="1" applyAlignment="1">
      <alignment horizontal="center" wrapText="1"/>
    </xf>
    <xf numFmtId="3" fontId="7" fillId="0" borderId="0" xfId="6" applyNumberFormat="1" applyFont="1" applyBorder="1" applyAlignment="1">
      <alignment horizontal="center"/>
    </xf>
    <xf numFmtId="3" fontId="77" fillId="0" borderId="0" xfId="6" applyNumberFormat="1" applyFont="1" applyBorder="1" applyAlignment="1"/>
    <xf numFmtId="3" fontId="77" fillId="0" borderId="0" xfId="6" applyNumberFormat="1" applyFont="1" applyAlignment="1"/>
    <xf numFmtId="0" fontId="7" fillId="0" borderId="0" xfId="6" applyFont="1" applyBorder="1" applyAlignment="1">
      <alignment horizontal="centerContinuous" vertical="center"/>
    </xf>
    <xf numFmtId="0" fontId="9" fillId="0" borderId="0" xfId="6" applyFont="1" applyBorder="1" applyAlignment="1">
      <alignment horizontal="centerContinuous" vertical="center"/>
    </xf>
    <xf numFmtId="3" fontId="9" fillId="0" borderId="0" xfId="6" applyNumberFormat="1" applyFont="1" applyBorder="1" applyAlignment="1">
      <alignment vertical="center"/>
    </xf>
    <xf numFmtId="3" fontId="9" fillId="0" borderId="0" xfId="6" applyNumberFormat="1" applyFont="1" applyAlignment="1">
      <alignment vertical="center"/>
    </xf>
    <xf numFmtId="0" fontId="8" fillId="0" borderId="0" xfId="6" applyFont="1" applyBorder="1" applyAlignment="1">
      <alignment horizontal="centerContinuous" vertical="center"/>
    </xf>
    <xf numFmtId="170" fontId="78" fillId="0" borderId="0" xfId="6" applyNumberFormat="1" applyFont="1" applyBorder="1" applyAlignment="1">
      <alignment horizontal="centerContinuous"/>
    </xf>
    <xf numFmtId="0" fontId="77" fillId="0" borderId="0" xfId="6" applyFont="1" applyBorder="1" applyAlignment="1">
      <alignment horizontal="centerContinuous"/>
    </xf>
    <xf numFmtId="3" fontId="76" fillId="0" borderId="0" xfId="6" applyNumberFormat="1" applyBorder="1" applyAlignment="1">
      <alignment horizontal="centerContinuous"/>
    </xf>
    <xf numFmtId="0" fontId="76" fillId="14" borderId="0" xfId="6" applyFill="1" applyAlignment="1">
      <alignment horizontal="center" vertical="top"/>
    </xf>
    <xf numFmtId="0" fontId="77" fillId="0" borderId="0" xfId="6" applyFont="1" applyBorder="1" applyAlignment="1"/>
    <xf numFmtId="0" fontId="79" fillId="0" borderId="0" xfId="6" applyFont="1" applyBorder="1" applyAlignment="1"/>
    <xf numFmtId="0" fontId="77" fillId="0" borderId="11" xfId="6" applyFont="1" applyBorder="1" applyAlignment="1">
      <alignment horizontal="left"/>
    </xf>
    <xf numFmtId="0" fontId="77" fillId="0" borderId="34" xfId="6" applyFont="1" applyBorder="1" applyAlignment="1">
      <alignment horizontal="left"/>
    </xf>
    <xf numFmtId="0" fontId="77" fillId="0" borderId="23" xfId="6" applyFont="1" applyBorder="1" applyAlignment="1">
      <alignment horizontal="left"/>
    </xf>
    <xf numFmtId="0" fontId="80" fillId="0" borderId="0" xfId="6" applyFont="1" applyBorder="1" applyAlignment="1"/>
    <xf numFmtId="9" fontId="77" fillId="0" borderId="2" xfId="6" applyNumberFormat="1" applyFont="1" applyFill="1" applyBorder="1" applyAlignment="1"/>
    <xf numFmtId="0" fontId="76" fillId="0" borderId="0" xfId="6">
      <alignment vertical="top"/>
    </xf>
    <xf numFmtId="0" fontId="16" fillId="0" borderId="0" xfId="6" applyFont="1">
      <alignment vertical="top"/>
    </xf>
    <xf numFmtId="0" fontId="77" fillId="0" borderId="2" xfId="6" applyFont="1" applyFill="1" applyBorder="1" applyAlignment="1"/>
    <xf numFmtId="9" fontId="76" fillId="0" borderId="0" xfId="6" applyNumberFormat="1">
      <alignment vertical="top"/>
    </xf>
    <xf numFmtId="3" fontId="77" fillId="0" borderId="11" xfId="6" applyNumberFormat="1" applyFont="1" applyBorder="1" applyAlignment="1">
      <alignment horizontal="left"/>
    </xf>
    <xf numFmtId="3" fontId="77" fillId="0" borderId="34" xfId="6" applyNumberFormat="1" applyFont="1" applyBorder="1" applyAlignment="1">
      <alignment horizontal="left"/>
    </xf>
    <xf numFmtId="3" fontId="77" fillId="0" borderId="23" xfId="6" applyNumberFormat="1" applyFont="1" applyBorder="1" applyAlignment="1">
      <alignment horizontal="left"/>
    </xf>
    <xf numFmtId="9" fontId="0" fillId="0" borderId="0" xfId="7" applyFont="1"/>
    <xf numFmtId="0" fontId="77" fillId="0" borderId="39" xfId="6" applyFont="1" applyBorder="1" applyAlignment="1"/>
    <xf numFmtId="0" fontId="77" fillId="0" borderId="0" xfId="6" applyFont="1" applyAlignment="1"/>
    <xf numFmtId="0" fontId="81" fillId="0" borderId="38" xfId="6" applyFont="1" applyBorder="1" applyAlignment="1">
      <alignment horizontal="centerContinuous"/>
    </xf>
    <xf numFmtId="0" fontId="77" fillId="0" borderId="73" xfId="6" applyFont="1" applyBorder="1" applyAlignment="1">
      <alignment horizontal="centerContinuous"/>
    </xf>
    <xf numFmtId="0" fontId="77" fillId="0" borderId="74" xfId="6" applyFont="1" applyBorder="1" applyAlignment="1">
      <alignment horizontal="centerContinuous"/>
    </xf>
    <xf numFmtId="0" fontId="78" fillId="0" borderId="75" xfId="6" applyFont="1" applyBorder="1" applyAlignment="1">
      <alignment horizontal="center"/>
    </xf>
    <xf numFmtId="0" fontId="78" fillId="0" borderId="76" xfId="6" applyFont="1" applyBorder="1" applyAlignment="1">
      <alignment horizontal="center"/>
    </xf>
    <xf numFmtId="0" fontId="78" fillId="0" borderId="77" xfId="6" applyFont="1" applyBorder="1" applyAlignment="1">
      <alignment horizontal="center"/>
    </xf>
    <xf numFmtId="0" fontId="77" fillId="0" borderId="38" xfId="6" applyFont="1" applyBorder="1" applyAlignment="1"/>
    <xf numFmtId="0" fontId="77" fillId="0" borderId="78" xfId="6" applyFont="1" applyBorder="1" applyAlignment="1"/>
    <xf numFmtId="3" fontId="77" fillId="0" borderId="79" xfId="6" applyNumberFormat="1" applyFont="1" applyBorder="1" applyAlignment="1"/>
    <xf numFmtId="0" fontId="77" fillId="0" borderId="80" xfId="6" applyFont="1" applyBorder="1" applyAlignment="1"/>
    <xf numFmtId="0" fontId="77" fillId="0" borderId="2" xfId="6" applyFont="1" applyBorder="1" applyAlignment="1"/>
    <xf numFmtId="0" fontId="77" fillId="7" borderId="2" xfId="6" applyFont="1" applyFill="1" applyBorder="1" applyAlignment="1"/>
    <xf numFmtId="3" fontId="77" fillId="0" borderId="2" xfId="6" applyNumberFormat="1" applyFont="1" applyFill="1" applyBorder="1" applyAlignment="1"/>
    <xf numFmtId="0" fontId="77" fillId="15" borderId="2" xfId="6" applyFont="1" applyFill="1" applyBorder="1" applyAlignment="1"/>
    <xf numFmtId="0" fontId="77" fillId="0" borderId="81" xfId="6" applyFont="1" applyBorder="1" applyAlignment="1"/>
    <xf numFmtId="0" fontId="77" fillId="0" borderId="82" xfId="6" applyFont="1" applyBorder="1" applyAlignment="1"/>
    <xf numFmtId="0" fontId="77" fillId="0" borderId="83" xfId="6" applyFont="1" applyBorder="1" applyAlignment="1"/>
    <xf numFmtId="0" fontId="81" fillId="0" borderId="36" xfId="6" applyFont="1" applyBorder="1" applyAlignment="1">
      <alignment horizontal="centerContinuous"/>
    </xf>
    <xf numFmtId="0" fontId="77" fillId="0" borderId="37" xfId="6" applyFont="1" applyBorder="1" applyAlignment="1">
      <alignment horizontal="centerContinuous"/>
    </xf>
    <xf numFmtId="0" fontId="77" fillId="0" borderId="40" xfId="6" applyFont="1" applyBorder="1" applyAlignment="1">
      <alignment horizontal="centerContinuous"/>
    </xf>
    <xf numFmtId="9" fontId="0" fillId="0" borderId="0" xfId="7" applyFont="1" applyFill="1"/>
    <xf numFmtId="0" fontId="77" fillId="0" borderId="41" xfId="6" applyFont="1" applyBorder="1" applyAlignment="1"/>
    <xf numFmtId="3" fontId="77" fillId="0" borderId="0" xfId="6" applyNumberFormat="1" applyFont="1" applyFill="1" applyAlignment="1"/>
    <xf numFmtId="0" fontId="77" fillId="0" borderId="11" xfId="6" applyFont="1" applyFill="1" applyBorder="1" applyAlignment="1"/>
    <xf numFmtId="0" fontId="77" fillId="0" borderId="34" xfId="6" applyFont="1" applyFill="1" applyBorder="1" applyAlignment="1"/>
    <xf numFmtId="0" fontId="77" fillId="0" borderId="23" xfId="6" applyFont="1" applyFill="1" applyBorder="1" applyAlignment="1"/>
    <xf numFmtId="3" fontId="77" fillId="0" borderId="2" xfId="6" applyNumberFormat="1" applyFont="1" applyBorder="1" applyAlignment="1"/>
    <xf numFmtId="3" fontId="82" fillId="0" borderId="2" xfId="6" applyNumberFormat="1" applyFont="1" applyFill="1" applyBorder="1" applyAlignment="1"/>
    <xf numFmtId="0" fontId="77" fillId="0" borderId="0" xfId="6" applyFont="1" applyFill="1" applyBorder="1" applyAlignment="1"/>
    <xf numFmtId="0" fontId="77" fillId="0" borderId="11" xfId="6" applyFont="1" applyBorder="1" applyAlignment="1"/>
    <xf numFmtId="0" fontId="77" fillId="0" borderId="34" xfId="6" applyFont="1" applyBorder="1" applyAlignment="1"/>
    <xf numFmtId="0" fontId="77" fillId="0" borderId="23" xfId="6" applyFont="1" applyBorder="1" applyAlignment="1"/>
    <xf numFmtId="3" fontId="77" fillId="0" borderId="84" xfId="6" applyNumberFormat="1" applyFont="1" applyBorder="1" applyAlignment="1"/>
    <xf numFmtId="3" fontId="82" fillId="0" borderId="2" xfId="6" applyNumberFormat="1" applyFont="1" applyFill="1" applyBorder="1" applyAlignment="1">
      <alignment horizontal="center"/>
    </xf>
    <xf numFmtId="3" fontId="77" fillId="0" borderId="2" xfId="6" applyNumberFormat="1" applyFont="1" applyFill="1" applyBorder="1" applyAlignment="1">
      <alignment horizontal="center"/>
    </xf>
    <xf numFmtId="3" fontId="83" fillId="15" borderId="85" xfId="6" applyNumberFormat="1" applyFont="1" applyFill="1" applyBorder="1" applyAlignment="1"/>
    <xf numFmtId="3" fontId="82" fillId="0" borderId="2" xfId="6" applyNumberFormat="1" applyFont="1" applyFill="1" applyBorder="1" applyAlignment="1">
      <alignment horizontal="center"/>
    </xf>
    <xf numFmtId="3" fontId="82" fillId="0" borderId="2" xfId="6" applyNumberFormat="1" applyFont="1" applyBorder="1" applyAlignment="1">
      <alignment horizontal="center"/>
    </xf>
    <xf numFmtId="3" fontId="77" fillId="0" borderId="38" xfId="6" applyNumberFormat="1" applyFont="1" applyBorder="1" applyAlignment="1"/>
    <xf numFmtId="3" fontId="77" fillId="0" borderId="11" xfId="6" applyNumberFormat="1" applyFont="1" applyBorder="1" applyAlignment="1"/>
    <xf numFmtId="3" fontId="77" fillId="0" borderId="34" xfId="6" applyNumberFormat="1" applyFont="1" applyBorder="1" applyAlignment="1"/>
    <xf numFmtId="3" fontId="77" fillId="0" borderId="23" xfId="6" applyNumberFormat="1" applyFont="1" applyBorder="1" applyAlignment="1"/>
    <xf numFmtId="3" fontId="82" fillId="0" borderId="4" xfId="6" applyNumberFormat="1" applyFont="1" applyBorder="1" applyAlignment="1"/>
    <xf numFmtId="3" fontId="77" fillId="0" borderId="41" xfId="6" applyNumberFormat="1" applyFont="1" applyBorder="1" applyAlignment="1"/>
    <xf numFmtId="3" fontId="84" fillId="16" borderId="2" xfId="6" applyNumberFormat="1" applyFont="1" applyFill="1" applyBorder="1" applyAlignment="1">
      <alignment horizontal="center"/>
    </xf>
    <xf numFmtId="3" fontId="84" fillId="16" borderId="2" xfId="6" applyNumberFormat="1" applyFont="1" applyFill="1" applyBorder="1" applyAlignment="1"/>
    <xf numFmtId="3" fontId="83" fillId="15" borderId="86" xfId="6" applyNumberFormat="1" applyFont="1" applyFill="1" applyBorder="1" applyAlignment="1"/>
    <xf numFmtId="0" fontId="82" fillId="0" borderId="0" xfId="6" applyFont="1" applyBorder="1" applyAlignment="1"/>
    <xf numFmtId="164" fontId="77" fillId="0" borderId="0" xfId="6" applyNumberFormat="1" applyFont="1" applyBorder="1" applyAlignment="1"/>
    <xf numFmtId="0" fontId="77" fillId="0" borderId="0" xfId="6" applyFont="1" applyFill="1" applyBorder="1" applyAlignment="1">
      <alignment horizontal="center"/>
    </xf>
    <xf numFmtId="5" fontId="77" fillId="0" borderId="2" xfId="6" applyNumberFormat="1" applyFont="1" applyFill="1" applyBorder="1" applyAlignment="1"/>
    <xf numFmtId="3" fontId="84" fillId="15" borderId="2" xfId="6" applyNumberFormat="1" applyFont="1" applyFill="1" applyBorder="1" applyAlignment="1"/>
    <xf numFmtId="3" fontId="77" fillId="0" borderId="0" xfId="6" applyNumberFormat="1" applyFont="1" applyFill="1" applyBorder="1" applyAlignment="1"/>
    <xf numFmtId="164" fontId="77" fillId="0" borderId="2" xfId="6" applyNumberFormat="1" applyFont="1" applyFill="1" applyBorder="1" applyAlignment="1"/>
    <xf numFmtId="3" fontId="84" fillId="0" borderId="2" xfId="6" applyNumberFormat="1" applyFont="1" applyFill="1" applyBorder="1" applyAlignment="1"/>
    <xf numFmtId="3" fontId="83" fillId="15" borderId="18" xfId="6" applyNumberFormat="1" applyFont="1" applyFill="1" applyBorder="1" applyAlignment="1"/>
    <xf numFmtId="9" fontId="77" fillId="0" borderId="0" xfId="6" applyNumberFormat="1" applyFont="1" applyFill="1" applyBorder="1" applyAlignment="1"/>
    <xf numFmtId="3" fontId="84" fillId="0" borderId="35" xfId="6" applyNumberFormat="1" applyFont="1" applyFill="1" applyBorder="1" applyAlignment="1"/>
    <xf numFmtId="3" fontId="77" fillId="0" borderId="11" xfId="6" applyNumberFormat="1" applyFont="1" applyFill="1" applyBorder="1" applyAlignment="1">
      <alignment horizontal="left"/>
    </xf>
    <xf numFmtId="3" fontId="77" fillId="0" borderId="34" xfId="6" applyNumberFormat="1" applyFont="1" applyFill="1" applyBorder="1" applyAlignment="1">
      <alignment horizontal="left"/>
    </xf>
    <xf numFmtId="3" fontId="77" fillId="0" borderId="23" xfId="6" applyNumberFormat="1" applyFont="1" applyFill="1" applyBorder="1" applyAlignment="1">
      <alignment horizontal="left"/>
    </xf>
    <xf numFmtId="3" fontId="77" fillId="0" borderId="4" xfId="6" applyNumberFormat="1" applyFont="1" applyFill="1" applyBorder="1" applyAlignment="1"/>
    <xf numFmtId="0" fontId="77" fillId="0" borderId="29" xfId="6" applyFont="1" applyBorder="1" applyAlignment="1"/>
    <xf numFmtId="3" fontId="83" fillId="15" borderId="87" xfId="6" applyNumberFormat="1" applyFont="1" applyFill="1" applyBorder="1" applyAlignment="1"/>
    <xf numFmtId="0" fontId="77" fillId="0" borderId="31" xfId="6" applyFont="1" applyBorder="1" applyAlignment="1"/>
    <xf numFmtId="0" fontId="77" fillId="0" borderId="36" xfId="6" applyFont="1" applyFill="1" applyBorder="1" applyAlignment="1"/>
    <xf numFmtId="0" fontId="77" fillId="0" borderId="37" xfId="6" applyFont="1" applyFill="1" applyBorder="1" applyAlignment="1"/>
    <xf numFmtId="0" fontId="77" fillId="0" borderId="40" xfId="6" applyFont="1" applyFill="1" applyBorder="1" applyAlignment="1"/>
    <xf numFmtId="0" fontId="81" fillId="0" borderId="88" xfId="6" applyFont="1" applyFill="1" applyBorder="1" applyAlignment="1">
      <alignment horizontal="centerContinuous"/>
    </xf>
    <xf numFmtId="0" fontId="77" fillId="0" borderId="73" xfId="6" applyFont="1" applyFill="1" applyBorder="1" applyAlignment="1">
      <alignment horizontal="centerContinuous"/>
    </xf>
    <xf numFmtId="0" fontId="77" fillId="0" borderId="74" xfId="6" applyFont="1" applyFill="1" applyBorder="1" applyAlignment="1">
      <alignment horizontal="centerContinuous"/>
    </xf>
    <xf numFmtId="0" fontId="77" fillId="0" borderId="89" xfId="6" applyFont="1" applyBorder="1" applyAlignment="1"/>
    <xf numFmtId="3" fontId="82" fillId="5" borderId="2" xfId="6" applyNumberFormat="1" applyFont="1" applyFill="1" applyBorder="1" applyAlignment="1"/>
    <xf numFmtId="166" fontId="84" fillId="15" borderId="0" xfId="6" applyNumberFormat="1" applyFont="1" applyFill="1" applyBorder="1" applyAlignment="1"/>
    <xf numFmtId="10" fontId="77" fillId="7" borderId="2" xfId="6" applyNumberFormat="1" applyFont="1" applyFill="1" applyBorder="1" applyAlignment="1"/>
    <xf numFmtId="0" fontId="77" fillId="0" borderId="90" xfId="6" applyFont="1" applyBorder="1" applyAlignment="1"/>
    <xf numFmtId="0" fontId="77" fillId="0" borderId="91" xfId="6" applyFont="1" applyBorder="1" applyAlignment="1"/>
    <xf numFmtId="9" fontId="84" fillId="15" borderId="2" xfId="6" applyNumberFormat="1" applyFont="1" applyFill="1" applyBorder="1" applyAlignment="1">
      <alignment horizontal="right"/>
    </xf>
    <xf numFmtId="0" fontId="77" fillId="0" borderId="92" xfId="6" applyFont="1" applyBorder="1" applyAlignment="1"/>
    <xf numFmtId="9" fontId="84" fillId="15" borderId="0" xfId="6" applyNumberFormat="1" applyFont="1" applyFill="1" applyBorder="1" applyAlignment="1"/>
    <xf numFmtId="0" fontId="85" fillId="15" borderId="2" xfId="6" applyFont="1" applyFill="1" applyBorder="1" applyAlignment="1"/>
    <xf numFmtId="164" fontId="77" fillId="7" borderId="2" xfId="6" applyNumberFormat="1" applyFont="1" applyFill="1" applyBorder="1" applyAlignment="1"/>
    <xf numFmtId="3" fontId="84" fillId="15" borderId="84" xfId="6" applyNumberFormat="1" applyFont="1" applyFill="1" applyBorder="1" applyAlignment="1"/>
    <xf numFmtId="0" fontId="81" fillId="0" borderId="88" xfId="6" applyFont="1" applyBorder="1" applyAlignment="1">
      <alignment horizontal="centerContinuous"/>
    </xf>
    <xf numFmtId="10" fontId="77" fillId="5" borderId="2" xfId="6" applyNumberFormat="1" applyFont="1" applyFill="1" applyBorder="1" applyAlignment="1">
      <alignment horizontal="right"/>
    </xf>
    <xf numFmtId="0" fontId="77" fillId="5" borderId="2" xfId="6" applyFont="1" applyFill="1" applyBorder="1" applyAlignment="1"/>
    <xf numFmtId="4" fontId="77" fillId="0" borderId="0" xfId="6" applyNumberFormat="1" applyFont="1" applyBorder="1" applyAlignment="1"/>
    <xf numFmtId="3" fontId="86" fillId="0" borderId="2" xfId="6" applyNumberFormat="1" applyFont="1" applyBorder="1" applyAlignment="1"/>
    <xf numFmtId="9" fontId="77" fillId="7" borderId="0" xfId="6" applyNumberFormat="1" applyFont="1" applyFill="1" applyBorder="1" applyAlignment="1"/>
    <xf numFmtId="3" fontId="75" fillId="0" borderId="0" xfId="6" applyNumberFormat="1" applyFont="1" applyBorder="1" applyAlignment="1"/>
    <xf numFmtId="0" fontId="77" fillId="0" borderId="0" xfId="6" applyNumberFormat="1" applyFont="1" applyFill="1" applyBorder="1" applyAlignment="1"/>
    <xf numFmtId="0" fontId="75" fillId="0" borderId="0" xfId="6" applyFont="1" applyFill="1" applyBorder="1" applyAlignment="1"/>
    <xf numFmtId="3" fontId="85" fillId="0" borderId="2" xfId="6" applyNumberFormat="1" applyFont="1" applyFill="1" applyBorder="1" applyAlignment="1"/>
    <xf numFmtId="3" fontId="76" fillId="0" borderId="89" xfId="6" applyNumberFormat="1" applyBorder="1" applyAlignment="1"/>
    <xf numFmtId="3" fontId="76" fillId="0" borderId="78" xfId="6" applyNumberFormat="1" applyBorder="1" applyAlignment="1"/>
    <xf numFmtId="0" fontId="76" fillId="0" borderId="0" xfId="6" applyBorder="1" applyAlignment="1"/>
    <xf numFmtId="0" fontId="82" fillId="0" borderId="89" xfId="6" applyFont="1" applyBorder="1" applyAlignment="1"/>
    <xf numFmtId="164" fontId="77" fillId="7" borderId="18" xfId="6" applyNumberFormat="1" applyFont="1" applyFill="1" applyBorder="1" applyAlignment="1"/>
    <xf numFmtId="3" fontId="84" fillId="15" borderId="0" xfId="6" applyNumberFormat="1" applyFont="1" applyFill="1" applyBorder="1" applyAlignment="1"/>
    <xf numFmtId="9" fontId="84" fillId="15" borderId="2" xfId="6" applyNumberFormat="1" applyFont="1" applyFill="1" applyBorder="1" applyAlignment="1"/>
    <xf numFmtId="0" fontId="77" fillId="0" borderId="36" xfId="6" applyFont="1" applyBorder="1" applyAlignment="1"/>
    <xf numFmtId="0" fontId="77" fillId="0" borderId="37" xfId="6" applyFont="1" applyBorder="1" applyAlignment="1"/>
    <xf numFmtId="0" fontId="77" fillId="0" borderId="40" xfId="6" applyFont="1" applyBorder="1" applyAlignment="1"/>
    <xf numFmtId="0" fontId="77" fillId="0" borderId="93" xfId="6" applyFont="1" applyBorder="1" applyAlignment="1"/>
    <xf numFmtId="0" fontId="77" fillId="0" borderId="94" xfId="6" applyFont="1" applyBorder="1" applyAlignment="1"/>
    <xf numFmtId="3" fontId="83" fillId="15" borderId="95" xfId="6" applyNumberFormat="1" applyFont="1" applyFill="1" applyBorder="1" applyAlignment="1"/>
    <xf numFmtId="9" fontId="77" fillId="7" borderId="84" xfId="6" applyNumberFormat="1" applyFont="1" applyFill="1" applyBorder="1" applyAlignment="1"/>
    <xf numFmtId="3" fontId="77" fillId="0" borderId="82" xfId="6" applyNumberFormat="1" applyFont="1" applyBorder="1" applyAlignment="1"/>
    <xf numFmtId="0" fontId="77" fillId="0" borderId="96" xfId="6" applyFont="1" applyBorder="1" applyAlignment="1"/>
    <xf numFmtId="3" fontId="83" fillId="15" borderId="97" xfId="6" applyNumberFormat="1" applyFont="1" applyFill="1" applyBorder="1" applyAlignment="1"/>
    <xf numFmtId="0" fontId="77" fillId="0" borderId="98" xfId="6" applyFont="1" applyBorder="1" applyAlignment="1"/>
    <xf numFmtId="3" fontId="16" fillId="0" borderId="0" xfId="6" applyNumberFormat="1" applyFont="1" applyAlignment="1">
      <alignment horizontal="center"/>
    </xf>
    <xf numFmtId="3" fontId="75" fillId="0" borderId="0" xfId="6" applyNumberFormat="1" applyFont="1" applyAlignment="1"/>
    <xf numFmtId="171" fontId="16" fillId="0" borderId="0" xfId="6" applyNumberFormat="1" applyFont="1" applyAlignment="1">
      <alignment horizontal="center"/>
    </xf>
    <xf numFmtId="171" fontId="16" fillId="0" borderId="0" xfId="6" applyNumberFormat="1" applyFont="1" applyAlignment="1">
      <alignment horizontal="center"/>
    </xf>
    <xf numFmtId="3" fontId="75" fillId="0" borderId="0" xfId="6" applyNumberFormat="1" applyFont="1" applyAlignment="1">
      <alignment horizontal="left"/>
    </xf>
    <xf numFmtId="3" fontId="76" fillId="0" borderId="0" xfId="6" applyNumberFormat="1" applyAlignment="1">
      <alignment wrapText="1"/>
    </xf>
    <xf numFmtId="3" fontId="75" fillId="0" borderId="0" xfId="6" applyNumberFormat="1" applyFont="1" applyAlignment="1">
      <alignment wrapText="1"/>
    </xf>
    <xf numFmtId="3" fontId="76" fillId="0" borderId="0" xfId="6" applyNumberFormat="1" applyAlignment="1">
      <alignment wrapText="1"/>
    </xf>
    <xf numFmtId="3" fontId="75" fillId="0" borderId="0" xfId="6" applyNumberFormat="1" applyFont="1" applyAlignment="1">
      <alignment wrapText="1"/>
    </xf>
  </cellXfs>
  <cellStyles count="8">
    <cellStyle name="Currency" xfId="1" builtinId="4"/>
    <cellStyle name="Hyperlink" xfId="2" builtinId="8"/>
    <cellStyle name="Normal" xfId="0" builtinId="0"/>
    <cellStyle name="Normal 2" xfId="5"/>
    <cellStyle name="Normal 3" xfId="6"/>
    <cellStyle name="Normal_DFD Pro forma - Rental Housing 04-29-09" xfId="3"/>
    <cellStyle name="Percent" xfId="4"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28575</xdr:rowOff>
    </xdr:from>
    <xdr:to>
      <xdr:col>0</xdr:col>
      <xdr:colOff>742950</xdr:colOff>
      <xdr:row>6</xdr:row>
      <xdr:rowOff>0</xdr:rowOff>
    </xdr:to>
    <xdr:pic>
      <xdr:nvPicPr>
        <xdr:cNvPr id="2" name="Picture 9" descr="GrnComm_logo_2Spot_Coat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19075"/>
          <a:ext cx="31146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ADD%20-%202ND%20SOLICITATION\DC_GCC_checklist_2006%20cri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reencommunitiesonline.org/tools/documents/certification_work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PADD%20-%202ND%20SOLICITATION\DFD%20Pro%20forma%20-%20Rental%20Housing%2004-29-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lorida%20and%20Q/12%20Exhibit%20F-SFO%20-Developers%20Kit%20Florida%20and%20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Development Plan"/>
      <sheetName val="Exhibit B checklist"/>
      <sheetName val="LOCKED"/>
    </sheetNames>
    <sheetDataSet>
      <sheetData sheetId="0"/>
      <sheetData sheetId="1"/>
      <sheetData sheetId="2">
        <row r="2">
          <cell r="B2" t="str">
            <v>A Green Charrette was completed and the Green Development Plan for the project has been developed per the criteria and is ready to submit</v>
          </cell>
        </row>
        <row r="3">
          <cell r="B3" t="str">
            <v>A Green Charrette was completed and the Green Development Plan for the project is in the process of being developed and will be submitted prior to funding</v>
          </cell>
        </row>
        <row r="6">
          <cell r="B6" t="str">
            <v>Site is adjacent to existing development (bordering 25 percent of the perimeter of the site) and all infrastructure is within 1000' of the site</v>
          </cell>
        </row>
        <row r="7">
          <cell r="B7" t="str">
            <v>Site qualifies as an infill or rehab site</v>
          </cell>
        </row>
        <row r="10">
          <cell r="B10" t="str">
            <v>New development will not be within 100 feet of wetlands, critical sloop, prime farmland, public parkland, critical habitat or within the 100 year floodplain</v>
          </cell>
        </row>
        <row r="11">
          <cell r="B11" t="str">
            <v>Site qualifies as an infill or rehab site</v>
          </cell>
        </row>
        <row r="14">
          <cell r="B14" t="str">
            <v>Site is within 1/4 mile of at least two qualifying services per the criteria</v>
          </cell>
        </row>
        <row r="15">
          <cell r="B15" t="str">
            <v>Site is within 1/2 mile of at least four qualifying services per the criteria</v>
          </cell>
        </row>
        <row r="16">
          <cell r="B16" t="str">
            <v>Site qualifies as an infill or rehab site</v>
          </cell>
        </row>
        <row r="19">
          <cell r="B19" t="str">
            <v>Architect certifies that the net density of units per acre (see criteria) is at least 6 for single family and duplex, 10 for townhomes, or 15 for multifamily.</v>
          </cell>
        </row>
        <row r="20">
          <cell r="B20" t="str">
            <v>Site qualifies as a rehab or infill site</v>
          </cell>
        </row>
        <row r="23">
          <cell r="B23" t="str">
            <v>Per the criteria, the project connects to the existing pedestrian grid</v>
          </cell>
        </row>
        <row r="26">
          <cell r="B26" t="str">
            <v xml:space="preserve">The buildings are oriented on an east-west axis and meet the criteria </v>
          </cell>
        </row>
        <row r="27">
          <cell r="B27" t="str">
            <v>Project will not qualify for these points</v>
          </cell>
        </row>
        <row r="31">
          <cell r="B31" t="str">
            <v>Site is NOT located on a grayfield, brownfield or adaptive reuse site</v>
          </cell>
        </row>
        <row r="32">
          <cell r="B32" t="str">
            <v>Site IS located on a grayfield, brownfield or adaptive reuse site (10 points)</v>
          </cell>
        </row>
        <row r="35">
          <cell r="B35" t="str">
            <v>Architect certifies that the net density of units per acre is at least 7 for single family and duplex, 12 for townhomes, or 20 for multifamily.</v>
          </cell>
        </row>
        <row r="36">
          <cell r="B36" t="str">
            <v>Site does not qualify for additional density points</v>
          </cell>
        </row>
        <row r="39">
          <cell r="B39" t="str">
            <v>Site has at least three separate connections (excluding entrances/exits from a single building) to existing sidewalks or all weather pathways in surrounding neighborhood (5 points)</v>
          </cell>
        </row>
        <row r="40">
          <cell r="B40" t="str">
            <v>Site does not qualify for these points</v>
          </cell>
        </row>
        <row r="43">
          <cell r="B43" t="str">
            <v>Site is within 1/4 mile of adequate bus service or 1/2 mile of adequate fixed rail or ferry service per the criteria (6 points)</v>
          </cell>
        </row>
        <row r="44">
          <cell r="B44" t="str">
            <v>Site is not near qualifying transit services</v>
          </cell>
        </row>
        <row r="47">
          <cell r="B47" t="str">
            <v>Site has passed ASTM Transaction Screen</v>
          </cell>
        </row>
        <row r="48">
          <cell r="B48" t="str">
            <v>Site has passed Phase I Environmental Site Assessment</v>
          </cell>
        </row>
        <row r="49">
          <cell r="B49" t="str">
            <v>Site will meet requirements of a Phase II abatement plan</v>
          </cell>
        </row>
        <row r="50">
          <cell r="B50" t="str">
            <v>Site has not yet been assessed for environmental hazards</v>
          </cell>
        </row>
        <row r="53">
          <cell r="B53" t="str">
            <v>Site will implement EPA's BMP for erosion control during construction</v>
          </cell>
        </row>
        <row r="54">
          <cell r="B54" t="str">
            <v>Project will not disturb soils</v>
          </cell>
        </row>
        <row r="57">
          <cell r="B57" t="str">
            <v>Architect or Landscape Architect will provide certified tree or plant list showing native species appropriate species for the site.</v>
          </cell>
        </row>
        <row r="60">
          <cell r="B60" t="str">
            <v>Site will capture, retain, infiltrate or harvest the first 1/2 inch of rainfall in a 24 hour period (5 points)</v>
          </cell>
        </row>
        <row r="61">
          <cell r="B61" t="str">
            <v>Site will not qualify for these points</v>
          </cell>
        </row>
        <row r="64">
          <cell r="B64" t="str">
            <v>Project plans and specs will call for labeling storm drains (2 points)</v>
          </cell>
        </row>
        <row r="65">
          <cell r="B65" t="str">
            <v>Project will not qualify for these points</v>
          </cell>
        </row>
        <row r="68">
          <cell r="B68" t="str">
            <v>Project will specify toilets at 1.6 GPF, showerheads, bath and kitchen faucets at 2.0 GPM</v>
          </cell>
        </row>
        <row r="69">
          <cell r="B69" t="str">
            <v>Project is not new construction or substantial rehab</v>
          </cell>
        </row>
        <row r="72">
          <cell r="B72" t="str">
            <v xml:space="preserve">Project will specify all toilets at 1.6 GPF and showerheads at 2.0 GPM.  If replaced, bath and kitchen faucets will be 2.0 GPM </v>
          </cell>
        </row>
        <row r="73">
          <cell r="B73" t="str">
            <v>Project is not moderate rehab</v>
          </cell>
        </row>
        <row r="76">
          <cell r="B76" t="str">
            <v>Project will irrigate with recycled gray water or collected rain water or a 95 percent efficient system per the criteria</v>
          </cell>
        </row>
        <row r="77">
          <cell r="B77" t="str">
            <v>Project will not use irrigation</v>
          </cell>
        </row>
        <row r="80">
          <cell r="B80" t="str">
            <v>Project is 3 stories or less and will meet Energy Star standard</v>
          </cell>
        </row>
        <row r="81">
          <cell r="B81" t="str">
            <v>Project is 4 stories or more and will exceed ASHRAE 90.1-1999 by 30 percent</v>
          </cell>
        </row>
        <row r="82">
          <cell r="B82" t="str">
            <v>Project is not new construction</v>
          </cell>
        </row>
        <row r="85">
          <cell r="B85" t="str">
            <v>Project will conduct an energy analysis per the criteria and implement energy measures projecting a 10 year payback or better.</v>
          </cell>
        </row>
        <row r="86">
          <cell r="B86" t="str">
            <v>Project is not rehab</v>
          </cell>
        </row>
        <row r="89">
          <cell r="B89" t="str">
            <v>If installing, project will install Energy Star-rated clothes washers, dishwashers, and refrigerators</v>
          </cell>
        </row>
        <row r="90">
          <cell r="B90" t="str">
            <v>Project is not installing appliances</v>
          </cell>
        </row>
        <row r="93">
          <cell r="B93" t="str">
            <v>Project will at least meet the requirements of the Energy Star Advanced Lighting Package in units and at least  use high efficiency commercial fixtures in common areas and outside</v>
          </cell>
        </row>
        <row r="96">
          <cell r="B96" t="str">
            <v>Daylight sensors or timers will be installed on all outside lighting including porch lighting in single family homes</v>
          </cell>
        </row>
        <row r="99">
          <cell r="B99" t="str">
            <v>Electric meters or submeters will be installed</v>
          </cell>
        </row>
        <row r="100">
          <cell r="B100" t="str">
            <v>Project qualifies as zero bedroom unit</v>
          </cell>
        </row>
        <row r="103">
          <cell r="B103" t="str">
            <v>Project will exceed required Energy Star HERS score (1 point for each HERS score or percentage above requirement)</v>
          </cell>
        </row>
        <row r="104">
          <cell r="B104" t="str">
            <v>Project will not qualify for these points</v>
          </cell>
        </row>
        <row r="107">
          <cell r="B107" t="str">
            <v>Using energy analysis from 5.1b. Project will implement energy measures projecting a 14-year payback or better</v>
          </cell>
        </row>
        <row r="110">
          <cell r="B110" t="str">
            <v>Project will use photovoltaic panels to provide at least 10 percent of estimated electricity demand (5 points per 10 percent of load)</v>
          </cell>
        </row>
        <row r="111">
          <cell r="B111" t="str">
            <v>Project will not qualify for these points</v>
          </cell>
        </row>
        <row r="114">
          <cell r="B114" t="str">
            <v>Project will prepare the development to accommodate installation of PV panels at some time in the future (2 points)</v>
          </cell>
        </row>
        <row r="115">
          <cell r="B115" t="str">
            <v>Project will not qualify for these points</v>
          </cell>
        </row>
        <row r="118">
          <cell r="B118" t="str">
            <v>Project commits to a waste management plan that diverts debris from the landfill (5 points)</v>
          </cell>
        </row>
        <row r="119">
          <cell r="B119" t="str">
            <v>Project will not qualify for these points</v>
          </cell>
        </row>
        <row r="122">
          <cell r="B122" t="str">
            <v>Project commits to use recycled content calculated per the criteria (2 points for first 5 percent, 3 points for each additional 5 percent)</v>
          </cell>
        </row>
        <row r="123">
          <cell r="B123" t="str">
            <v>Project will not qualify for these points</v>
          </cell>
        </row>
        <row r="126">
          <cell r="B126" t="str">
            <v>Project commits to using at least 50 percent wood products certified FSC, salvaged, and/or engineered (10 points)</v>
          </cell>
        </row>
        <row r="127">
          <cell r="B127" t="str">
            <v>Project will not qualify for these points</v>
          </cell>
        </row>
        <row r="130">
          <cell r="B130" t="str">
            <v>Project commits to using water-permeable materials in at least 50 percent of walkways (5 points)</v>
          </cell>
        </row>
        <row r="131">
          <cell r="B131" t="str">
            <v>Project will not qualify for these points</v>
          </cell>
        </row>
        <row r="134">
          <cell r="B134" t="str">
            <v>Project commits to using water-permeable materials in at least 50 percent of paved parking areas (10 points)</v>
          </cell>
        </row>
        <row r="135">
          <cell r="B135" t="str">
            <v>Project will not qualify for these points</v>
          </cell>
        </row>
        <row r="138">
          <cell r="B138" t="str">
            <v>Project will specify roofing material that meets Energy Star (reflectivity greater than .65 or high-emissive (emissivity of at least 0.8)) (5 points)</v>
          </cell>
        </row>
        <row r="139">
          <cell r="B139" t="str">
            <v>Project will install a "green" roof for at least 50 percent of the roof area (5 points)</v>
          </cell>
        </row>
        <row r="140">
          <cell r="B140" t="str">
            <v>Project will install a combination of high-albedo and vegetated roof collectively covering 75 percent of the roof area (5 points)</v>
          </cell>
        </row>
        <row r="141">
          <cell r="B141" t="str">
            <v>Project will not qualify for these points</v>
          </cell>
        </row>
        <row r="144">
          <cell r="B144" t="str">
            <v>Project will use light colored, high-albedo and/or open grid material with a Reflective index of .6 or better over at least 30 percent of paving (5 points)</v>
          </cell>
        </row>
        <row r="145">
          <cell r="B145" t="str">
            <v>Project will not qualify for these points</v>
          </cell>
        </row>
        <row r="148">
          <cell r="B148" t="str">
            <v>All interior paints and primers will meet Green Seal limits for VOCs</v>
          </cell>
        </row>
        <row r="151">
          <cell r="B151" t="str">
            <v>All adhesives, caulks and sealants will comply with VOC standards and limits listed in the criteria</v>
          </cell>
        </row>
        <row r="154">
          <cell r="B154" t="str">
            <v>Project will not use particleboard or MDF material</v>
          </cell>
        </row>
        <row r="155">
          <cell r="B155" t="str">
            <v>All particleboard and MDF will be certified compliant with ANSI A208.1 or A208.2</v>
          </cell>
        </row>
        <row r="156">
          <cell r="B156" t="str">
            <v>All particleboard and MDF will not be certified compliant with ANSI A208.1 or A208.2 but will have all exposed edges sealed with low-VOC sealant</v>
          </cell>
        </row>
        <row r="159">
          <cell r="B159" t="str">
            <v>All carpet, pad and adhesive will be certified CRI Green Label and will not be installed below grade or in other areas listed in the criteria</v>
          </cell>
        </row>
        <row r="160">
          <cell r="B160" t="str">
            <v>Carpet will not be used on this project</v>
          </cell>
        </row>
        <row r="163">
          <cell r="B163" t="str">
            <v>All bathrooms will have Energy Star-labeled exhaust fans equipped with a humidistat sensor or timer</v>
          </cell>
        </row>
        <row r="164">
          <cell r="B164" t="str">
            <v>All bathrooms will have Energy Star-labeled 2-speed exhaust fans that operate continuously for whole house ventilation at low speed and are connected to the light switch for higher speed.</v>
          </cell>
        </row>
        <row r="167">
          <cell r="B167" t="str">
            <v>All kitchens will be equipped with power vented fans or range hoods that exhaust to the exterior</v>
          </cell>
        </row>
        <row r="168">
          <cell r="B168" t="str">
            <v>Project is not new construction or substantial rehab</v>
          </cell>
        </row>
        <row r="171">
          <cell r="B171" t="str">
            <v>All dwelling units will include whole house ventilation systems providing 15 CFM of fresh air per occupant</v>
          </cell>
        </row>
        <row r="172">
          <cell r="B172" t="str">
            <v>Project is not new construction or substantial rehab</v>
          </cell>
        </row>
        <row r="175">
          <cell r="B175" t="str">
            <v>Heating and cooling equipment will be sized in accordance with the ACCA manual, Parts J and S, ASHRAE handbooks to insure adequate dehumidification</v>
          </cell>
        </row>
        <row r="178">
          <cell r="B178" t="str">
            <v>Project will use conventional hot water heaters in rooms with drains or with catch pans with drains, piped to the exterior, and with non-water sensitive floor coverings</v>
          </cell>
        </row>
        <row r="179">
          <cell r="B179" t="str">
            <v>Project will use tankless hot water heaters</v>
          </cell>
        </row>
        <row r="182">
          <cell r="B182" t="str">
            <v>Gas-fired HWHs will be power vented or combustion sealed if located in conditioned space (2 points)</v>
          </cell>
        </row>
        <row r="183">
          <cell r="B183" t="str">
            <v>Project will not qualify for these points</v>
          </cell>
        </row>
        <row r="186">
          <cell r="B186" t="str">
            <v>All exposed cold water pipes will be insulated against condensation</v>
          </cell>
        </row>
        <row r="189">
          <cell r="B189" t="str">
            <v>All wet areas will have smooth, durable and cleanable surfaces.  Not vinyl wallpaper or unsealed grout will be used</v>
          </cell>
        </row>
        <row r="192">
          <cell r="B192" t="str">
            <v>Tub and shower areas will have fiberglass or similar enclosures</v>
          </cell>
        </row>
        <row r="193">
          <cell r="B193" t="str">
            <v>Tub and shower areas will have grouted material and will have durable backing material per the criteria</v>
          </cell>
        </row>
        <row r="196">
          <cell r="B196" t="str">
            <v xml:space="preserve">All new basement and concrete slabs will have a 6 mil poly vapor barrier over a capillary break of 4" of washed gravel per the criteria </v>
          </cell>
        </row>
        <row r="197">
          <cell r="B197" t="str">
            <v>There are no new concrete slabs in this project</v>
          </cell>
        </row>
        <row r="200">
          <cell r="B200" t="str">
            <v>The project is new construction and is in an EPA zone 1 for radon and will install passive radon-resistant features below the slab along with a vertical vent pipe that can become active if necessary</v>
          </cell>
        </row>
        <row r="201">
          <cell r="B201" t="str">
            <v>The project is not new construction</v>
          </cell>
        </row>
        <row r="204">
          <cell r="B204" t="str">
            <v>Project will provide drainage and water management for windows, walls, roofing, and foundations per the criteria.</v>
          </cell>
        </row>
        <row r="207">
          <cell r="B207" t="str">
            <v xml:space="preserve">Project does include garages and will install a continuous air barrier and inside CO detectors from per the criteria.  </v>
          </cell>
        </row>
        <row r="208">
          <cell r="B208" t="str">
            <v>Project does not include attached garages</v>
          </cell>
        </row>
        <row r="211">
          <cell r="B211" t="str">
            <v>All clothes dryers will be exhausted to the outside</v>
          </cell>
        </row>
        <row r="214">
          <cell r="B214" t="str">
            <v>All wall, floor and joint penetrations will be sealed with a low VOC caulk along with rodent and corrosion proof screens for large openings</v>
          </cell>
        </row>
        <row r="217">
          <cell r="B217" t="str">
            <v>Lead-safe work practices will be used</v>
          </cell>
        </row>
        <row r="218">
          <cell r="B218" t="str">
            <v>Building is either new or built since 1978</v>
          </cell>
        </row>
        <row r="221">
          <cell r="B221" t="str">
            <v>No vinyl or carpet will be used on this project (5 points)</v>
          </cell>
        </row>
        <row r="222">
          <cell r="B222" t="str">
            <v>Project will not qualify for these points</v>
          </cell>
        </row>
        <row r="225">
          <cell r="B225" t="str">
            <v>Project will install a whole-house vacuum system with high-efficiency particulate air filtration (2 points)</v>
          </cell>
        </row>
        <row r="226">
          <cell r="B226" t="str">
            <v>Project will not qualify for these points</v>
          </cell>
        </row>
        <row r="229">
          <cell r="B229" t="str">
            <v>The building maintenance manual will include instructions per the criteria to maintain the green features</v>
          </cell>
        </row>
        <row r="232">
          <cell r="B232" t="str">
            <v>All rental residents will receive an Occupant's Manual explaining the green features of their unit along with other "green" information per the criteria</v>
          </cell>
        </row>
        <row r="233">
          <cell r="B233" t="str">
            <v>All new homeowners will receive an Occupant's Manual explaining the green features of their unit, including maintenance, along with other "green features per the criteria</v>
          </cell>
        </row>
        <row r="236">
          <cell r="B236" t="str">
            <v>All homeowners and rental residents will receive a comprehensive walk-through and orientation using the Occupant's Manual from 8-2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OVERVIEW"/>
      <sheetName val="LOCKED"/>
      <sheetName val="INTENDED METHODS"/>
      <sheetName val="COST DEVELOPMENT"/>
      <sheetName val="COMPLIANCE REPORT"/>
      <sheetName val="REVISIONS"/>
    </sheetNames>
    <sheetDataSet>
      <sheetData sheetId="0"/>
      <sheetData sheetId="1">
        <row r="4">
          <cell r="E4" t="str">
            <v>&lt;blank&gt;</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and Uses"/>
      <sheetName val="Rental-Operating Proforma"/>
      <sheetName val="Rental -LRS"/>
    </sheetNames>
    <sheetDataSet>
      <sheetData sheetId="0">
        <row r="7">
          <cell r="B7">
            <v>0</v>
          </cell>
        </row>
        <row r="67">
          <cell r="M67">
            <v>0</v>
          </cell>
        </row>
        <row r="70">
          <cell r="M70">
            <v>0</v>
          </cell>
        </row>
        <row r="71">
          <cell r="M71">
            <v>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tion and Summary"/>
      <sheetName val="2. Affordable_Units"/>
      <sheetName val="3. Development Timeline"/>
      <sheetName val="4.Sources and Uses"/>
      <sheetName val="5. Rental-Operating Proforma"/>
      <sheetName val="6. Land Residual -Homeownership"/>
      <sheetName val="7. Design,Performance Standards"/>
      <sheetName val="8. Summary of Projects"/>
      <sheetName val="9B. Green Bldg-INTENDED METHODS"/>
      <sheetName val="9A. Green Bldg-Design Charette"/>
      <sheetName val="10A. Homebuyer Affordability"/>
      <sheetName val="10B. Instruction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6"/>
  <sheetViews>
    <sheetView view="pageLayout" zoomScaleNormal="50" workbookViewId="0">
      <selection activeCell="B14" sqref="B14"/>
    </sheetView>
  </sheetViews>
  <sheetFormatPr defaultRowHeight="12.75" x14ac:dyDescent="0.2"/>
  <cols>
    <col min="1" max="1" width="13.7109375" customWidth="1"/>
    <col min="2" max="2" width="25.42578125" customWidth="1"/>
    <col min="3" max="3" width="20.140625" customWidth="1"/>
    <col min="4" max="4" width="13.42578125" customWidth="1"/>
    <col min="5" max="5" width="9.85546875" customWidth="1"/>
    <col min="6" max="6" width="10.42578125" customWidth="1"/>
    <col min="7" max="7" width="13.5703125" customWidth="1"/>
  </cols>
  <sheetData>
    <row r="1" spans="1:8" ht="18.75" x14ac:dyDescent="0.3">
      <c r="A1" s="13" t="s">
        <v>184</v>
      </c>
    </row>
    <row r="3" spans="1:8" ht="15.75" x14ac:dyDescent="0.25">
      <c r="A3" s="12"/>
    </row>
    <row r="4" spans="1:8" ht="13.5" thickBot="1" x14ac:dyDescent="0.25"/>
    <row r="5" spans="1:8" s="14" customFormat="1" ht="69" customHeight="1" thickBot="1" x14ac:dyDescent="0.25">
      <c r="A5" s="56" t="s">
        <v>35</v>
      </c>
      <c r="B5" s="56" t="s">
        <v>153</v>
      </c>
      <c r="C5" s="57" t="s">
        <v>150</v>
      </c>
      <c r="D5" s="57" t="s">
        <v>149</v>
      </c>
      <c r="E5" s="57" t="s">
        <v>148</v>
      </c>
      <c r="F5" s="57" t="s">
        <v>144</v>
      </c>
      <c r="G5" s="57" t="s">
        <v>146</v>
      </c>
      <c r="H5" s="58" t="s">
        <v>147</v>
      </c>
    </row>
    <row r="6" spans="1:8" s="14" customFormat="1" ht="47.25" x14ac:dyDescent="0.2">
      <c r="A6" s="59" t="s">
        <v>34</v>
      </c>
      <c r="B6" s="60" t="s">
        <v>185</v>
      </c>
      <c r="C6" s="60" t="s">
        <v>186</v>
      </c>
      <c r="D6" s="60" t="s">
        <v>187</v>
      </c>
      <c r="E6" s="61">
        <v>2100</v>
      </c>
      <c r="F6" s="62">
        <v>1</v>
      </c>
      <c r="G6" s="63">
        <v>3</v>
      </c>
      <c r="H6" s="64">
        <v>2</v>
      </c>
    </row>
    <row r="7" spans="1:8" ht="18.75" x14ac:dyDescent="0.2">
      <c r="A7" s="59"/>
      <c r="B7" s="60"/>
      <c r="C7" s="60"/>
      <c r="D7" s="60"/>
      <c r="E7" s="61"/>
      <c r="F7" s="20"/>
      <c r="G7" s="2"/>
      <c r="H7" s="26"/>
    </row>
    <row r="8" spans="1:8" ht="18.75" x14ac:dyDescent="0.2">
      <c r="A8" s="1"/>
      <c r="B8" s="2"/>
      <c r="C8" s="2"/>
      <c r="D8" s="2"/>
      <c r="E8" s="2"/>
      <c r="F8" s="20"/>
      <c r="G8" s="27"/>
      <c r="H8" s="23"/>
    </row>
    <row r="9" spans="1:8" ht="18.75" x14ac:dyDescent="0.2">
      <c r="A9" s="1"/>
      <c r="B9" s="2"/>
      <c r="C9" s="2"/>
      <c r="D9" s="2"/>
      <c r="E9" s="2"/>
      <c r="F9" s="20"/>
      <c r="G9" s="2"/>
      <c r="H9" s="26"/>
    </row>
    <row r="10" spans="1:8" ht="18.75" x14ac:dyDescent="0.2">
      <c r="A10" s="1"/>
      <c r="B10" s="2"/>
      <c r="C10" s="2"/>
      <c r="D10" s="2"/>
      <c r="E10" s="2"/>
      <c r="F10" s="20"/>
      <c r="G10" s="28"/>
      <c r="H10" s="23"/>
    </row>
    <row r="11" spans="1:8" ht="18.75" x14ac:dyDescent="0.2">
      <c r="A11" s="1"/>
      <c r="B11" s="2"/>
      <c r="C11" s="2"/>
      <c r="D11" s="2"/>
      <c r="E11" s="2"/>
      <c r="F11" s="20"/>
      <c r="G11" s="2"/>
      <c r="H11" s="26"/>
    </row>
    <row r="12" spans="1:8" ht="18.75" x14ac:dyDescent="0.2">
      <c r="A12" s="1"/>
      <c r="B12" s="2"/>
      <c r="C12" s="2"/>
      <c r="D12" s="2"/>
      <c r="E12" s="2"/>
      <c r="F12" s="20"/>
      <c r="G12" s="27"/>
      <c r="H12" s="23"/>
    </row>
    <row r="13" spans="1:8" ht="18.75" x14ac:dyDescent="0.2">
      <c r="A13" s="1"/>
      <c r="B13" s="2"/>
      <c r="C13" s="2"/>
      <c r="D13" s="2"/>
      <c r="E13" s="2"/>
      <c r="F13" s="20"/>
      <c r="G13" s="2"/>
      <c r="H13" s="26"/>
    </row>
    <row r="14" spans="1:8" ht="18.75" x14ac:dyDescent="0.2">
      <c r="A14" s="1"/>
      <c r="B14" s="2"/>
      <c r="C14" s="2"/>
      <c r="D14" s="2"/>
      <c r="E14" s="2"/>
      <c r="F14" s="20"/>
      <c r="G14" s="27"/>
      <c r="H14" s="23"/>
    </row>
    <row r="15" spans="1:8" ht="18.75" x14ac:dyDescent="0.2">
      <c r="A15" s="1"/>
      <c r="B15" s="2"/>
      <c r="C15" s="2"/>
      <c r="D15" s="2"/>
      <c r="E15" s="2"/>
      <c r="F15" s="20"/>
      <c r="G15" s="2"/>
      <c r="H15" s="26"/>
    </row>
    <row r="16" spans="1:8" ht="18.75" x14ac:dyDescent="0.2">
      <c r="A16" s="1"/>
      <c r="B16" s="2"/>
      <c r="C16" s="2"/>
      <c r="D16" s="2"/>
      <c r="E16" s="2"/>
      <c r="F16" s="20"/>
      <c r="G16" s="27"/>
      <c r="H16" s="23"/>
    </row>
    <row r="17" spans="1:8" ht="18.75" x14ac:dyDescent="0.2">
      <c r="A17" s="1"/>
      <c r="B17" s="2"/>
      <c r="C17" s="2"/>
      <c r="D17" s="2"/>
      <c r="E17" s="2"/>
      <c r="F17" s="20"/>
      <c r="G17" s="2"/>
      <c r="H17" s="26"/>
    </row>
    <row r="18" spans="1:8" ht="18.75" x14ac:dyDescent="0.2">
      <c r="A18" s="1"/>
      <c r="B18" s="2"/>
      <c r="C18" s="2"/>
      <c r="D18" s="2"/>
      <c r="E18" s="2"/>
      <c r="F18" s="20"/>
      <c r="G18" s="28"/>
      <c r="H18" s="25"/>
    </row>
    <row r="19" spans="1:8" ht="18.75" x14ac:dyDescent="0.2">
      <c r="A19" s="1"/>
      <c r="B19" s="2"/>
      <c r="C19" s="2"/>
      <c r="D19" s="2"/>
      <c r="E19" s="2"/>
      <c r="F19" s="20"/>
      <c r="G19" s="27"/>
      <c r="H19" s="23"/>
    </row>
    <row r="20" spans="1:8" ht="18.75" x14ac:dyDescent="0.2">
      <c r="A20" s="1"/>
      <c r="B20" s="2"/>
      <c r="C20" s="2"/>
      <c r="D20" s="2"/>
      <c r="E20" s="2"/>
      <c r="F20" s="20"/>
      <c r="G20" s="2"/>
      <c r="H20" s="26"/>
    </row>
    <row r="21" spans="1:8" ht="18.75" x14ac:dyDescent="0.2">
      <c r="A21" s="1"/>
      <c r="B21" s="2"/>
      <c r="C21" s="2"/>
      <c r="D21" s="2"/>
      <c r="E21" s="2"/>
      <c r="F21" s="20"/>
      <c r="G21" s="27"/>
      <c r="H21" s="23"/>
    </row>
    <row r="22" spans="1:8" ht="18.75" x14ac:dyDescent="0.2">
      <c r="A22" s="1"/>
      <c r="B22" s="2"/>
      <c r="C22" s="2"/>
      <c r="D22" s="2"/>
      <c r="E22" s="2"/>
      <c r="F22" s="20"/>
      <c r="G22" s="2"/>
      <c r="H22" s="26"/>
    </row>
    <row r="23" spans="1:8" ht="18.75" x14ac:dyDescent="0.2">
      <c r="A23" s="3"/>
      <c r="B23" s="4"/>
      <c r="C23" s="2"/>
      <c r="D23" s="2"/>
      <c r="E23" s="2"/>
      <c r="F23" s="20"/>
      <c r="G23" s="27"/>
      <c r="H23" s="23"/>
    </row>
    <row r="24" spans="1:8" ht="18.75" x14ac:dyDescent="0.2">
      <c r="A24" s="5"/>
      <c r="B24" s="4"/>
      <c r="C24" s="2"/>
      <c r="D24" s="2"/>
      <c r="E24" s="2"/>
      <c r="F24" s="20"/>
      <c r="G24" s="6"/>
      <c r="H24" s="26"/>
    </row>
    <row r="25" spans="1:8" ht="18.75" x14ac:dyDescent="0.2">
      <c r="A25" s="5"/>
      <c r="B25" s="4"/>
      <c r="C25" s="6"/>
      <c r="D25" s="6"/>
      <c r="E25" s="6"/>
      <c r="F25" s="21"/>
      <c r="G25" s="6"/>
      <c r="H25" s="26"/>
    </row>
    <row r="26" spans="1:8" ht="18.75" thickBot="1" x14ac:dyDescent="0.25">
      <c r="A26" s="7"/>
      <c r="B26" s="8"/>
      <c r="C26" s="8"/>
      <c r="D26" s="8"/>
      <c r="E26" s="8"/>
      <c r="F26" s="22"/>
      <c r="G26" s="29"/>
      <c r="H26" s="24"/>
    </row>
  </sheetData>
  <phoneticPr fontId="0" type="noConversion"/>
  <printOptions horizontalCentered="1"/>
  <pageMargins left="0.75" right="0.75" top="1" bottom="1" header="0.5" footer="0.5"/>
  <pageSetup scale="87" orientation="landscape" r:id="rId1"/>
  <headerFooter differentOddEven="1" alignWithMargins="0">
    <oddHeader>&amp;L&amp;"Arial,Bold"Form #1&amp;C&amp;"Arial,Bold"PROPERTY IDENTIFICATION &amp; SUMMARY&amp;"Arial,Regular"
&amp;R&amp;"Arial,Bold"PADD 8th and T Street, NW Solicitation</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workbookViewId="0">
      <selection activeCell="H6" sqref="H6"/>
    </sheetView>
  </sheetViews>
  <sheetFormatPr defaultRowHeight="11.25" x14ac:dyDescent="0.2"/>
  <cols>
    <col min="1" max="1" width="45.42578125" style="506" customWidth="1"/>
    <col min="2" max="2" width="18.42578125" style="506" customWidth="1"/>
    <col min="3" max="3" width="22.85546875" style="506" customWidth="1"/>
    <col min="4" max="5" width="18.42578125" style="506" customWidth="1"/>
    <col min="6" max="6" width="13.140625" style="506" customWidth="1"/>
    <col min="7" max="256" width="9.140625" style="506"/>
    <col min="257" max="257" width="45.42578125" style="506" customWidth="1"/>
    <col min="258" max="258" width="18.42578125" style="506" customWidth="1"/>
    <col min="259" max="259" width="22.85546875" style="506" customWidth="1"/>
    <col min="260" max="261" width="18.42578125" style="506" customWidth="1"/>
    <col min="262" max="262" width="13.140625" style="506" customWidth="1"/>
    <col min="263" max="512" width="9.140625" style="506"/>
    <col min="513" max="513" width="45.42578125" style="506" customWidth="1"/>
    <col min="514" max="514" width="18.42578125" style="506" customWidth="1"/>
    <col min="515" max="515" width="22.85546875" style="506" customWidth="1"/>
    <col min="516" max="517" width="18.42578125" style="506" customWidth="1"/>
    <col min="518" max="518" width="13.140625" style="506" customWidth="1"/>
    <col min="519" max="768" width="9.140625" style="506"/>
    <col min="769" max="769" width="45.42578125" style="506" customWidth="1"/>
    <col min="770" max="770" width="18.42578125" style="506" customWidth="1"/>
    <col min="771" max="771" width="22.85546875" style="506" customWidth="1"/>
    <col min="772" max="773" width="18.42578125" style="506" customWidth="1"/>
    <col min="774" max="774" width="13.140625" style="506" customWidth="1"/>
    <col min="775" max="1024" width="9.140625" style="506"/>
    <col min="1025" max="1025" width="45.42578125" style="506" customWidth="1"/>
    <col min="1026" max="1026" width="18.42578125" style="506" customWidth="1"/>
    <col min="1027" max="1027" width="22.85546875" style="506" customWidth="1"/>
    <col min="1028" max="1029" width="18.42578125" style="506" customWidth="1"/>
    <col min="1030" max="1030" width="13.140625" style="506" customWidth="1"/>
    <col min="1031" max="1280" width="9.140625" style="506"/>
    <col min="1281" max="1281" width="45.42578125" style="506" customWidth="1"/>
    <col min="1282" max="1282" width="18.42578125" style="506" customWidth="1"/>
    <col min="1283" max="1283" width="22.85546875" style="506" customWidth="1"/>
    <col min="1284" max="1285" width="18.42578125" style="506" customWidth="1"/>
    <col min="1286" max="1286" width="13.140625" style="506" customWidth="1"/>
    <col min="1287" max="1536" width="9.140625" style="506"/>
    <col min="1537" max="1537" width="45.42578125" style="506" customWidth="1"/>
    <col min="1538" max="1538" width="18.42578125" style="506" customWidth="1"/>
    <col min="1539" max="1539" width="22.85546875" style="506" customWidth="1"/>
    <col min="1540" max="1541" width="18.42578125" style="506" customWidth="1"/>
    <col min="1542" max="1542" width="13.140625" style="506" customWidth="1"/>
    <col min="1543" max="1792" width="9.140625" style="506"/>
    <col min="1793" max="1793" width="45.42578125" style="506" customWidth="1"/>
    <col min="1794" max="1794" width="18.42578125" style="506" customWidth="1"/>
    <col min="1795" max="1795" width="22.85546875" style="506" customWidth="1"/>
    <col min="1796" max="1797" width="18.42578125" style="506" customWidth="1"/>
    <col min="1798" max="1798" width="13.140625" style="506" customWidth="1"/>
    <col min="1799" max="2048" width="9.140625" style="506"/>
    <col min="2049" max="2049" width="45.42578125" style="506" customWidth="1"/>
    <col min="2050" max="2050" width="18.42578125" style="506" customWidth="1"/>
    <col min="2051" max="2051" width="22.85546875" style="506" customWidth="1"/>
    <col min="2052" max="2053" width="18.42578125" style="506" customWidth="1"/>
    <col min="2054" max="2054" width="13.140625" style="506" customWidth="1"/>
    <col min="2055" max="2304" width="9.140625" style="506"/>
    <col min="2305" max="2305" width="45.42578125" style="506" customWidth="1"/>
    <col min="2306" max="2306" width="18.42578125" style="506" customWidth="1"/>
    <col min="2307" max="2307" width="22.85546875" style="506" customWidth="1"/>
    <col min="2308" max="2309" width="18.42578125" style="506" customWidth="1"/>
    <col min="2310" max="2310" width="13.140625" style="506" customWidth="1"/>
    <col min="2311" max="2560" width="9.140625" style="506"/>
    <col min="2561" max="2561" width="45.42578125" style="506" customWidth="1"/>
    <col min="2562" max="2562" width="18.42578125" style="506" customWidth="1"/>
    <col min="2563" max="2563" width="22.85546875" style="506" customWidth="1"/>
    <col min="2564" max="2565" width="18.42578125" style="506" customWidth="1"/>
    <col min="2566" max="2566" width="13.140625" style="506" customWidth="1"/>
    <col min="2567" max="2816" width="9.140625" style="506"/>
    <col min="2817" max="2817" width="45.42578125" style="506" customWidth="1"/>
    <col min="2818" max="2818" width="18.42578125" style="506" customWidth="1"/>
    <col min="2819" max="2819" width="22.85546875" style="506" customWidth="1"/>
    <col min="2820" max="2821" width="18.42578125" style="506" customWidth="1"/>
    <col min="2822" max="2822" width="13.140625" style="506" customWidth="1"/>
    <col min="2823" max="3072" width="9.140625" style="506"/>
    <col min="3073" max="3073" width="45.42578125" style="506" customWidth="1"/>
    <col min="3074" max="3074" width="18.42578125" style="506" customWidth="1"/>
    <col min="3075" max="3075" width="22.85546875" style="506" customWidth="1"/>
    <col min="3076" max="3077" width="18.42578125" style="506" customWidth="1"/>
    <col min="3078" max="3078" width="13.140625" style="506" customWidth="1"/>
    <col min="3079" max="3328" width="9.140625" style="506"/>
    <col min="3329" max="3329" width="45.42578125" style="506" customWidth="1"/>
    <col min="3330" max="3330" width="18.42578125" style="506" customWidth="1"/>
    <col min="3331" max="3331" width="22.85546875" style="506" customWidth="1"/>
    <col min="3332" max="3333" width="18.42578125" style="506" customWidth="1"/>
    <col min="3334" max="3334" width="13.140625" style="506" customWidth="1"/>
    <col min="3335" max="3584" width="9.140625" style="506"/>
    <col min="3585" max="3585" width="45.42578125" style="506" customWidth="1"/>
    <col min="3586" max="3586" width="18.42578125" style="506" customWidth="1"/>
    <col min="3587" max="3587" width="22.85546875" style="506" customWidth="1"/>
    <col min="3588" max="3589" width="18.42578125" style="506" customWidth="1"/>
    <col min="3590" max="3590" width="13.140625" style="506" customWidth="1"/>
    <col min="3591" max="3840" width="9.140625" style="506"/>
    <col min="3841" max="3841" width="45.42578125" style="506" customWidth="1"/>
    <col min="3842" max="3842" width="18.42578125" style="506" customWidth="1"/>
    <col min="3843" max="3843" width="22.85546875" style="506" customWidth="1"/>
    <col min="3844" max="3845" width="18.42578125" style="506" customWidth="1"/>
    <col min="3846" max="3846" width="13.140625" style="506" customWidth="1"/>
    <col min="3847" max="4096" width="9.140625" style="506"/>
    <col min="4097" max="4097" width="45.42578125" style="506" customWidth="1"/>
    <col min="4098" max="4098" width="18.42578125" style="506" customWidth="1"/>
    <col min="4099" max="4099" width="22.85546875" style="506" customWidth="1"/>
    <col min="4100" max="4101" width="18.42578125" style="506" customWidth="1"/>
    <col min="4102" max="4102" width="13.140625" style="506" customWidth="1"/>
    <col min="4103" max="4352" width="9.140625" style="506"/>
    <col min="4353" max="4353" width="45.42578125" style="506" customWidth="1"/>
    <col min="4354" max="4354" width="18.42578125" style="506" customWidth="1"/>
    <col min="4355" max="4355" width="22.85546875" style="506" customWidth="1"/>
    <col min="4356" max="4357" width="18.42578125" style="506" customWidth="1"/>
    <col min="4358" max="4358" width="13.140625" style="506" customWidth="1"/>
    <col min="4359" max="4608" width="9.140625" style="506"/>
    <col min="4609" max="4609" width="45.42578125" style="506" customWidth="1"/>
    <col min="4610" max="4610" width="18.42578125" style="506" customWidth="1"/>
    <col min="4611" max="4611" width="22.85546875" style="506" customWidth="1"/>
    <col min="4612" max="4613" width="18.42578125" style="506" customWidth="1"/>
    <col min="4614" max="4614" width="13.140625" style="506" customWidth="1"/>
    <col min="4615" max="4864" width="9.140625" style="506"/>
    <col min="4865" max="4865" width="45.42578125" style="506" customWidth="1"/>
    <col min="4866" max="4866" width="18.42578125" style="506" customWidth="1"/>
    <col min="4867" max="4867" width="22.85546875" style="506" customWidth="1"/>
    <col min="4868" max="4869" width="18.42578125" style="506" customWidth="1"/>
    <col min="4870" max="4870" width="13.140625" style="506" customWidth="1"/>
    <col min="4871" max="5120" width="9.140625" style="506"/>
    <col min="5121" max="5121" width="45.42578125" style="506" customWidth="1"/>
    <col min="5122" max="5122" width="18.42578125" style="506" customWidth="1"/>
    <col min="5123" max="5123" width="22.85546875" style="506" customWidth="1"/>
    <col min="5124" max="5125" width="18.42578125" style="506" customWidth="1"/>
    <col min="5126" max="5126" width="13.140625" style="506" customWidth="1"/>
    <col min="5127" max="5376" width="9.140625" style="506"/>
    <col min="5377" max="5377" width="45.42578125" style="506" customWidth="1"/>
    <col min="5378" max="5378" width="18.42578125" style="506" customWidth="1"/>
    <col min="5379" max="5379" width="22.85546875" style="506" customWidth="1"/>
    <col min="5380" max="5381" width="18.42578125" style="506" customWidth="1"/>
    <col min="5382" max="5382" width="13.140625" style="506" customWidth="1"/>
    <col min="5383" max="5632" width="9.140625" style="506"/>
    <col min="5633" max="5633" width="45.42578125" style="506" customWidth="1"/>
    <col min="5634" max="5634" width="18.42578125" style="506" customWidth="1"/>
    <col min="5635" max="5635" width="22.85546875" style="506" customWidth="1"/>
    <col min="5636" max="5637" width="18.42578125" style="506" customWidth="1"/>
    <col min="5638" max="5638" width="13.140625" style="506" customWidth="1"/>
    <col min="5639" max="5888" width="9.140625" style="506"/>
    <col min="5889" max="5889" width="45.42578125" style="506" customWidth="1"/>
    <col min="5890" max="5890" width="18.42578125" style="506" customWidth="1"/>
    <col min="5891" max="5891" width="22.85546875" style="506" customWidth="1"/>
    <col min="5892" max="5893" width="18.42578125" style="506" customWidth="1"/>
    <col min="5894" max="5894" width="13.140625" style="506" customWidth="1"/>
    <col min="5895" max="6144" width="9.140625" style="506"/>
    <col min="6145" max="6145" width="45.42578125" style="506" customWidth="1"/>
    <col min="6146" max="6146" width="18.42578125" style="506" customWidth="1"/>
    <col min="6147" max="6147" width="22.85546875" style="506" customWidth="1"/>
    <col min="6148" max="6149" width="18.42578125" style="506" customWidth="1"/>
    <col min="6150" max="6150" width="13.140625" style="506" customWidth="1"/>
    <col min="6151" max="6400" width="9.140625" style="506"/>
    <col min="6401" max="6401" width="45.42578125" style="506" customWidth="1"/>
    <col min="6402" max="6402" width="18.42578125" style="506" customWidth="1"/>
    <col min="6403" max="6403" width="22.85546875" style="506" customWidth="1"/>
    <col min="6404" max="6405" width="18.42578125" style="506" customWidth="1"/>
    <col min="6406" max="6406" width="13.140625" style="506" customWidth="1"/>
    <col min="6407" max="6656" width="9.140625" style="506"/>
    <col min="6657" max="6657" width="45.42578125" style="506" customWidth="1"/>
    <col min="6658" max="6658" width="18.42578125" style="506" customWidth="1"/>
    <col min="6659" max="6659" width="22.85546875" style="506" customWidth="1"/>
    <col min="6660" max="6661" width="18.42578125" style="506" customWidth="1"/>
    <col min="6662" max="6662" width="13.140625" style="506" customWidth="1"/>
    <col min="6663" max="6912" width="9.140625" style="506"/>
    <col min="6913" max="6913" width="45.42578125" style="506" customWidth="1"/>
    <col min="6914" max="6914" width="18.42578125" style="506" customWidth="1"/>
    <col min="6915" max="6915" width="22.85546875" style="506" customWidth="1"/>
    <col min="6916" max="6917" width="18.42578125" style="506" customWidth="1"/>
    <col min="6918" max="6918" width="13.140625" style="506" customWidth="1"/>
    <col min="6919" max="7168" width="9.140625" style="506"/>
    <col min="7169" max="7169" width="45.42578125" style="506" customWidth="1"/>
    <col min="7170" max="7170" width="18.42578125" style="506" customWidth="1"/>
    <col min="7171" max="7171" width="22.85546875" style="506" customWidth="1"/>
    <col min="7172" max="7173" width="18.42578125" style="506" customWidth="1"/>
    <col min="7174" max="7174" width="13.140625" style="506" customWidth="1"/>
    <col min="7175" max="7424" width="9.140625" style="506"/>
    <col min="7425" max="7425" width="45.42578125" style="506" customWidth="1"/>
    <col min="7426" max="7426" width="18.42578125" style="506" customWidth="1"/>
    <col min="7427" max="7427" width="22.85546875" style="506" customWidth="1"/>
    <col min="7428" max="7429" width="18.42578125" style="506" customWidth="1"/>
    <col min="7430" max="7430" width="13.140625" style="506" customWidth="1"/>
    <col min="7431" max="7680" width="9.140625" style="506"/>
    <col min="7681" max="7681" width="45.42578125" style="506" customWidth="1"/>
    <col min="7682" max="7682" width="18.42578125" style="506" customWidth="1"/>
    <col min="7683" max="7683" width="22.85546875" style="506" customWidth="1"/>
    <col min="7684" max="7685" width="18.42578125" style="506" customWidth="1"/>
    <col min="7686" max="7686" width="13.140625" style="506" customWidth="1"/>
    <col min="7687" max="7936" width="9.140625" style="506"/>
    <col min="7937" max="7937" width="45.42578125" style="506" customWidth="1"/>
    <col min="7938" max="7938" width="18.42578125" style="506" customWidth="1"/>
    <col min="7939" max="7939" width="22.85546875" style="506" customWidth="1"/>
    <col min="7940" max="7941" width="18.42578125" style="506" customWidth="1"/>
    <col min="7942" max="7942" width="13.140625" style="506" customWidth="1"/>
    <col min="7943" max="8192" width="9.140625" style="506"/>
    <col min="8193" max="8193" width="45.42578125" style="506" customWidth="1"/>
    <col min="8194" max="8194" width="18.42578125" style="506" customWidth="1"/>
    <col min="8195" max="8195" width="22.85546875" style="506" customWidth="1"/>
    <col min="8196" max="8197" width="18.42578125" style="506" customWidth="1"/>
    <col min="8198" max="8198" width="13.140625" style="506" customWidth="1"/>
    <col min="8199" max="8448" width="9.140625" style="506"/>
    <col min="8449" max="8449" width="45.42578125" style="506" customWidth="1"/>
    <col min="8450" max="8450" width="18.42578125" style="506" customWidth="1"/>
    <col min="8451" max="8451" width="22.85546875" style="506" customWidth="1"/>
    <col min="8452" max="8453" width="18.42578125" style="506" customWidth="1"/>
    <col min="8454" max="8454" width="13.140625" style="506" customWidth="1"/>
    <col min="8455" max="8704" width="9.140625" style="506"/>
    <col min="8705" max="8705" width="45.42578125" style="506" customWidth="1"/>
    <col min="8706" max="8706" width="18.42578125" style="506" customWidth="1"/>
    <col min="8707" max="8707" width="22.85546875" style="506" customWidth="1"/>
    <col min="8708" max="8709" width="18.42578125" style="506" customWidth="1"/>
    <col min="8710" max="8710" width="13.140625" style="506" customWidth="1"/>
    <col min="8711" max="8960" width="9.140625" style="506"/>
    <col min="8961" max="8961" width="45.42578125" style="506" customWidth="1"/>
    <col min="8962" max="8962" width="18.42578125" style="506" customWidth="1"/>
    <col min="8963" max="8963" width="22.85546875" style="506" customWidth="1"/>
    <col min="8964" max="8965" width="18.42578125" style="506" customWidth="1"/>
    <col min="8966" max="8966" width="13.140625" style="506" customWidth="1"/>
    <col min="8967" max="9216" width="9.140625" style="506"/>
    <col min="9217" max="9217" width="45.42578125" style="506" customWidth="1"/>
    <col min="9218" max="9218" width="18.42578125" style="506" customWidth="1"/>
    <col min="9219" max="9219" width="22.85546875" style="506" customWidth="1"/>
    <col min="9220" max="9221" width="18.42578125" style="506" customWidth="1"/>
    <col min="9222" max="9222" width="13.140625" style="506" customWidth="1"/>
    <col min="9223" max="9472" width="9.140625" style="506"/>
    <col min="9473" max="9473" width="45.42578125" style="506" customWidth="1"/>
    <col min="9474" max="9474" width="18.42578125" style="506" customWidth="1"/>
    <col min="9475" max="9475" width="22.85546875" style="506" customWidth="1"/>
    <col min="9476" max="9477" width="18.42578125" style="506" customWidth="1"/>
    <col min="9478" max="9478" width="13.140625" style="506" customWidth="1"/>
    <col min="9479" max="9728" width="9.140625" style="506"/>
    <col min="9729" max="9729" width="45.42578125" style="506" customWidth="1"/>
    <col min="9730" max="9730" width="18.42578125" style="506" customWidth="1"/>
    <col min="9731" max="9731" width="22.85546875" style="506" customWidth="1"/>
    <col min="9732" max="9733" width="18.42578125" style="506" customWidth="1"/>
    <col min="9734" max="9734" width="13.140625" style="506" customWidth="1"/>
    <col min="9735" max="9984" width="9.140625" style="506"/>
    <col min="9985" max="9985" width="45.42578125" style="506" customWidth="1"/>
    <col min="9986" max="9986" width="18.42578125" style="506" customWidth="1"/>
    <col min="9987" max="9987" width="22.85546875" style="506" customWidth="1"/>
    <col min="9988" max="9989" width="18.42578125" style="506" customWidth="1"/>
    <col min="9990" max="9990" width="13.140625" style="506" customWidth="1"/>
    <col min="9991" max="10240" width="9.140625" style="506"/>
    <col min="10241" max="10241" width="45.42578125" style="506" customWidth="1"/>
    <col min="10242" max="10242" width="18.42578125" style="506" customWidth="1"/>
    <col min="10243" max="10243" width="22.85546875" style="506" customWidth="1"/>
    <col min="10244" max="10245" width="18.42578125" style="506" customWidth="1"/>
    <col min="10246" max="10246" width="13.140625" style="506" customWidth="1"/>
    <col min="10247" max="10496" width="9.140625" style="506"/>
    <col min="10497" max="10497" width="45.42578125" style="506" customWidth="1"/>
    <col min="10498" max="10498" width="18.42578125" style="506" customWidth="1"/>
    <col min="10499" max="10499" width="22.85546875" style="506" customWidth="1"/>
    <col min="10500" max="10501" width="18.42578125" style="506" customWidth="1"/>
    <col min="10502" max="10502" width="13.140625" style="506" customWidth="1"/>
    <col min="10503" max="10752" width="9.140625" style="506"/>
    <col min="10753" max="10753" width="45.42578125" style="506" customWidth="1"/>
    <col min="10754" max="10754" width="18.42578125" style="506" customWidth="1"/>
    <col min="10755" max="10755" width="22.85546875" style="506" customWidth="1"/>
    <col min="10756" max="10757" width="18.42578125" style="506" customWidth="1"/>
    <col min="10758" max="10758" width="13.140625" style="506" customWidth="1"/>
    <col min="10759" max="11008" width="9.140625" style="506"/>
    <col min="11009" max="11009" width="45.42578125" style="506" customWidth="1"/>
    <col min="11010" max="11010" width="18.42578125" style="506" customWidth="1"/>
    <col min="11011" max="11011" width="22.85546875" style="506" customWidth="1"/>
    <col min="11012" max="11013" width="18.42578125" style="506" customWidth="1"/>
    <col min="11014" max="11014" width="13.140625" style="506" customWidth="1"/>
    <col min="11015" max="11264" width="9.140625" style="506"/>
    <col min="11265" max="11265" width="45.42578125" style="506" customWidth="1"/>
    <col min="11266" max="11266" width="18.42578125" style="506" customWidth="1"/>
    <col min="11267" max="11267" width="22.85546875" style="506" customWidth="1"/>
    <col min="11268" max="11269" width="18.42578125" style="506" customWidth="1"/>
    <col min="11270" max="11270" width="13.140625" style="506" customWidth="1"/>
    <col min="11271" max="11520" width="9.140625" style="506"/>
    <col min="11521" max="11521" width="45.42578125" style="506" customWidth="1"/>
    <col min="11522" max="11522" width="18.42578125" style="506" customWidth="1"/>
    <col min="11523" max="11523" width="22.85546875" style="506" customWidth="1"/>
    <col min="11524" max="11525" width="18.42578125" style="506" customWidth="1"/>
    <col min="11526" max="11526" width="13.140625" style="506" customWidth="1"/>
    <col min="11527" max="11776" width="9.140625" style="506"/>
    <col min="11777" max="11777" width="45.42578125" style="506" customWidth="1"/>
    <col min="11778" max="11778" width="18.42578125" style="506" customWidth="1"/>
    <col min="11779" max="11779" width="22.85546875" style="506" customWidth="1"/>
    <col min="11780" max="11781" width="18.42578125" style="506" customWidth="1"/>
    <col min="11782" max="11782" width="13.140625" style="506" customWidth="1"/>
    <col min="11783" max="12032" width="9.140625" style="506"/>
    <col min="12033" max="12033" width="45.42578125" style="506" customWidth="1"/>
    <col min="12034" max="12034" width="18.42578125" style="506" customWidth="1"/>
    <col min="12035" max="12035" width="22.85546875" style="506" customWidth="1"/>
    <col min="12036" max="12037" width="18.42578125" style="506" customWidth="1"/>
    <col min="12038" max="12038" width="13.140625" style="506" customWidth="1"/>
    <col min="12039" max="12288" width="9.140625" style="506"/>
    <col min="12289" max="12289" width="45.42578125" style="506" customWidth="1"/>
    <col min="12290" max="12290" width="18.42578125" style="506" customWidth="1"/>
    <col min="12291" max="12291" width="22.85546875" style="506" customWidth="1"/>
    <col min="12292" max="12293" width="18.42578125" style="506" customWidth="1"/>
    <col min="12294" max="12294" width="13.140625" style="506" customWidth="1"/>
    <col min="12295" max="12544" width="9.140625" style="506"/>
    <col min="12545" max="12545" width="45.42578125" style="506" customWidth="1"/>
    <col min="12546" max="12546" width="18.42578125" style="506" customWidth="1"/>
    <col min="12547" max="12547" width="22.85546875" style="506" customWidth="1"/>
    <col min="12548" max="12549" width="18.42578125" style="506" customWidth="1"/>
    <col min="12550" max="12550" width="13.140625" style="506" customWidth="1"/>
    <col min="12551" max="12800" width="9.140625" style="506"/>
    <col min="12801" max="12801" width="45.42578125" style="506" customWidth="1"/>
    <col min="12802" max="12802" width="18.42578125" style="506" customWidth="1"/>
    <col min="12803" max="12803" width="22.85546875" style="506" customWidth="1"/>
    <col min="12804" max="12805" width="18.42578125" style="506" customWidth="1"/>
    <col min="12806" max="12806" width="13.140625" style="506" customWidth="1"/>
    <col min="12807" max="13056" width="9.140625" style="506"/>
    <col min="13057" max="13057" width="45.42578125" style="506" customWidth="1"/>
    <col min="13058" max="13058" width="18.42578125" style="506" customWidth="1"/>
    <col min="13059" max="13059" width="22.85546875" style="506" customWidth="1"/>
    <col min="13060" max="13061" width="18.42578125" style="506" customWidth="1"/>
    <col min="13062" max="13062" width="13.140625" style="506" customWidth="1"/>
    <col min="13063" max="13312" width="9.140625" style="506"/>
    <col min="13313" max="13313" width="45.42578125" style="506" customWidth="1"/>
    <col min="13314" max="13314" width="18.42578125" style="506" customWidth="1"/>
    <col min="13315" max="13315" width="22.85546875" style="506" customWidth="1"/>
    <col min="13316" max="13317" width="18.42578125" style="506" customWidth="1"/>
    <col min="13318" max="13318" width="13.140625" style="506" customWidth="1"/>
    <col min="13319" max="13568" width="9.140625" style="506"/>
    <col min="13569" max="13569" width="45.42578125" style="506" customWidth="1"/>
    <col min="13570" max="13570" width="18.42578125" style="506" customWidth="1"/>
    <col min="13571" max="13571" width="22.85546875" style="506" customWidth="1"/>
    <col min="13572" max="13573" width="18.42578125" style="506" customWidth="1"/>
    <col min="13574" max="13574" width="13.140625" style="506" customWidth="1"/>
    <col min="13575" max="13824" width="9.140625" style="506"/>
    <col min="13825" max="13825" width="45.42578125" style="506" customWidth="1"/>
    <col min="13826" max="13826" width="18.42578125" style="506" customWidth="1"/>
    <col min="13827" max="13827" width="22.85546875" style="506" customWidth="1"/>
    <col min="13828" max="13829" width="18.42578125" style="506" customWidth="1"/>
    <col min="13830" max="13830" width="13.140625" style="506" customWidth="1"/>
    <col min="13831" max="14080" width="9.140625" style="506"/>
    <col min="14081" max="14081" width="45.42578125" style="506" customWidth="1"/>
    <col min="14082" max="14082" width="18.42578125" style="506" customWidth="1"/>
    <col min="14083" max="14083" width="22.85546875" style="506" customWidth="1"/>
    <col min="14084" max="14085" width="18.42578125" style="506" customWidth="1"/>
    <col min="14086" max="14086" width="13.140625" style="506" customWidth="1"/>
    <col min="14087" max="14336" width="9.140625" style="506"/>
    <col min="14337" max="14337" width="45.42578125" style="506" customWidth="1"/>
    <col min="14338" max="14338" width="18.42578125" style="506" customWidth="1"/>
    <col min="14339" max="14339" width="22.85546875" style="506" customWidth="1"/>
    <col min="14340" max="14341" width="18.42578125" style="506" customWidth="1"/>
    <col min="14342" max="14342" width="13.140625" style="506" customWidth="1"/>
    <col min="14343" max="14592" width="9.140625" style="506"/>
    <col min="14593" max="14593" width="45.42578125" style="506" customWidth="1"/>
    <col min="14594" max="14594" width="18.42578125" style="506" customWidth="1"/>
    <col min="14595" max="14595" width="22.85546875" style="506" customWidth="1"/>
    <col min="14596" max="14597" width="18.42578125" style="506" customWidth="1"/>
    <col min="14598" max="14598" width="13.140625" style="506" customWidth="1"/>
    <col min="14599" max="14848" width="9.140625" style="506"/>
    <col min="14849" max="14849" width="45.42578125" style="506" customWidth="1"/>
    <col min="14850" max="14850" width="18.42578125" style="506" customWidth="1"/>
    <col min="14851" max="14851" width="22.85546875" style="506" customWidth="1"/>
    <col min="14852" max="14853" width="18.42578125" style="506" customWidth="1"/>
    <col min="14854" max="14854" width="13.140625" style="506" customWidth="1"/>
    <col min="14855" max="15104" width="9.140625" style="506"/>
    <col min="15105" max="15105" width="45.42578125" style="506" customWidth="1"/>
    <col min="15106" max="15106" width="18.42578125" style="506" customWidth="1"/>
    <col min="15107" max="15107" width="22.85546875" style="506" customWidth="1"/>
    <col min="15108" max="15109" width="18.42578125" style="506" customWidth="1"/>
    <col min="15110" max="15110" width="13.140625" style="506" customWidth="1"/>
    <col min="15111" max="15360" width="9.140625" style="506"/>
    <col min="15361" max="15361" width="45.42578125" style="506" customWidth="1"/>
    <col min="15362" max="15362" width="18.42578125" style="506" customWidth="1"/>
    <col min="15363" max="15363" width="22.85546875" style="506" customWidth="1"/>
    <col min="15364" max="15365" width="18.42578125" style="506" customWidth="1"/>
    <col min="15366" max="15366" width="13.140625" style="506" customWidth="1"/>
    <col min="15367" max="15616" width="9.140625" style="506"/>
    <col min="15617" max="15617" width="45.42578125" style="506" customWidth="1"/>
    <col min="15618" max="15618" width="18.42578125" style="506" customWidth="1"/>
    <col min="15619" max="15619" width="22.85546875" style="506" customWidth="1"/>
    <col min="15620" max="15621" width="18.42578125" style="506" customWidth="1"/>
    <col min="15622" max="15622" width="13.140625" style="506" customWidth="1"/>
    <col min="15623" max="15872" width="9.140625" style="506"/>
    <col min="15873" max="15873" width="45.42578125" style="506" customWidth="1"/>
    <col min="15874" max="15874" width="18.42578125" style="506" customWidth="1"/>
    <col min="15875" max="15875" width="22.85546875" style="506" customWidth="1"/>
    <col min="15876" max="15877" width="18.42578125" style="506" customWidth="1"/>
    <col min="15878" max="15878" width="13.140625" style="506" customWidth="1"/>
    <col min="15879" max="16128" width="9.140625" style="506"/>
    <col min="16129" max="16129" width="45.42578125" style="506" customWidth="1"/>
    <col min="16130" max="16130" width="18.42578125" style="506" customWidth="1"/>
    <col min="16131" max="16131" width="22.85546875" style="506" customWidth="1"/>
    <col min="16132" max="16133" width="18.42578125" style="506" customWidth="1"/>
    <col min="16134" max="16134" width="13.140625" style="506" customWidth="1"/>
    <col min="16135" max="16384" width="9.140625" style="506"/>
  </cols>
  <sheetData>
    <row r="1" spans="1:26" ht="15" customHeight="1" x14ac:dyDescent="0.2">
      <c r="A1" s="660" t="s">
        <v>699</v>
      </c>
      <c r="B1" s="660"/>
      <c r="C1" s="504"/>
      <c r="D1" s="504"/>
      <c r="E1" s="504"/>
      <c r="F1" s="504"/>
      <c r="G1" s="505"/>
      <c r="H1" s="505"/>
      <c r="I1" s="505"/>
      <c r="J1" s="505"/>
      <c r="K1" s="505"/>
      <c r="L1" s="505"/>
      <c r="M1" s="505"/>
      <c r="N1" s="505"/>
      <c r="O1" s="505"/>
      <c r="P1" s="505"/>
      <c r="Q1" s="505"/>
      <c r="R1" s="505"/>
      <c r="S1" s="505"/>
      <c r="T1" s="505"/>
      <c r="U1" s="505"/>
      <c r="V1" s="505"/>
      <c r="W1" s="505"/>
      <c r="X1" s="505"/>
      <c r="Y1" s="505"/>
      <c r="Z1" s="505"/>
    </row>
    <row r="2" spans="1:26" s="507" customFormat="1" ht="12" customHeight="1" x14ac:dyDescent="0.2">
      <c r="B2" s="508"/>
      <c r="C2" s="509" t="s">
        <v>700</v>
      </c>
      <c r="D2" s="661"/>
      <c r="E2" s="661"/>
      <c r="F2" s="510"/>
      <c r="G2" s="511"/>
      <c r="H2" s="511"/>
      <c r="I2" s="511"/>
      <c r="J2" s="511"/>
      <c r="K2" s="511"/>
      <c r="L2" s="511"/>
      <c r="M2" s="511"/>
      <c r="N2" s="511"/>
      <c r="O2" s="512"/>
      <c r="P2" s="511"/>
      <c r="Q2" s="511"/>
      <c r="R2" s="511"/>
      <c r="S2" s="511"/>
      <c r="T2" s="511"/>
      <c r="U2" s="511"/>
      <c r="V2" s="511"/>
      <c r="W2" s="511"/>
      <c r="X2" s="511"/>
      <c r="Y2" s="511"/>
      <c r="Z2" s="511"/>
    </row>
    <row r="3" spans="1:26" s="507" customFormat="1" ht="11.25" customHeight="1" x14ac:dyDescent="0.2">
      <c r="A3" s="513"/>
      <c r="B3" s="508"/>
      <c r="C3" s="509" t="s">
        <v>256</v>
      </c>
      <c r="D3" s="662"/>
      <c r="E3" s="662"/>
      <c r="F3" s="510"/>
      <c r="G3" s="511"/>
      <c r="H3" s="511"/>
      <c r="I3" s="511"/>
      <c r="J3" s="511"/>
      <c r="K3" s="511"/>
      <c r="L3" s="511"/>
      <c r="M3" s="511"/>
      <c r="N3" s="511"/>
      <c r="O3" s="512"/>
      <c r="P3" s="511"/>
      <c r="Q3" s="511"/>
      <c r="R3" s="511"/>
      <c r="S3" s="511"/>
      <c r="T3" s="511"/>
      <c r="U3" s="511"/>
      <c r="V3" s="511"/>
      <c r="W3" s="511"/>
      <c r="X3" s="511"/>
      <c r="Y3" s="511"/>
      <c r="Z3" s="511"/>
    </row>
    <row r="4" spans="1:26" s="507" customFormat="1" ht="12" customHeight="1" x14ac:dyDescent="0.2">
      <c r="A4" s="514"/>
      <c r="B4" s="508"/>
      <c r="C4" s="509" t="s">
        <v>701</v>
      </c>
      <c r="D4" s="662"/>
      <c r="E4" s="662"/>
      <c r="F4" s="510"/>
      <c r="G4" s="511"/>
      <c r="H4" s="511"/>
      <c r="I4" s="511"/>
      <c r="J4" s="511"/>
      <c r="K4" s="511"/>
      <c r="L4" s="511"/>
      <c r="M4" s="511"/>
      <c r="N4" s="511"/>
      <c r="O4" s="512"/>
      <c r="P4" s="511"/>
      <c r="Q4" s="511"/>
      <c r="R4" s="511"/>
      <c r="S4" s="511"/>
      <c r="T4" s="511"/>
      <c r="U4" s="511"/>
      <c r="V4" s="511"/>
      <c r="W4" s="511"/>
      <c r="X4" s="511"/>
      <c r="Y4" s="511"/>
      <c r="Z4" s="511"/>
    </row>
    <row r="5" spans="1:26" s="507" customFormat="1" ht="12" customHeight="1" x14ac:dyDescent="0.2">
      <c r="A5" s="514"/>
      <c r="B5" s="508"/>
      <c r="C5" s="509" t="s">
        <v>702</v>
      </c>
      <c r="D5" s="662"/>
      <c r="E5" s="662"/>
      <c r="F5" s="510"/>
      <c r="G5" s="511"/>
      <c r="H5" s="511"/>
      <c r="I5" s="511"/>
      <c r="J5" s="511"/>
      <c r="K5" s="511"/>
      <c r="L5" s="511"/>
      <c r="M5" s="511"/>
      <c r="N5" s="511"/>
      <c r="O5" s="512"/>
      <c r="P5" s="511"/>
      <c r="Q5" s="511"/>
      <c r="R5" s="511"/>
      <c r="S5" s="511"/>
      <c r="T5" s="511"/>
      <c r="U5" s="511"/>
      <c r="V5" s="511"/>
      <c r="W5" s="511"/>
      <c r="X5" s="511"/>
      <c r="Y5" s="511"/>
      <c r="Z5" s="511"/>
    </row>
    <row r="6" spans="1:26" s="507" customFormat="1" ht="24" customHeight="1" x14ac:dyDescent="0.2">
      <c r="A6" s="514"/>
      <c r="B6" s="508"/>
      <c r="C6" s="509"/>
      <c r="D6" s="510"/>
      <c r="E6" s="515"/>
      <c r="F6" s="510"/>
      <c r="G6" s="511"/>
      <c r="H6" s="511"/>
      <c r="I6" s="511"/>
      <c r="J6" s="511"/>
      <c r="K6" s="511"/>
      <c r="L6" s="511"/>
      <c r="M6" s="511"/>
      <c r="N6" s="511"/>
      <c r="O6" s="512"/>
      <c r="P6" s="511"/>
      <c r="Q6" s="511"/>
      <c r="R6" s="511"/>
      <c r="S6" s="511"/>
      <c r="T6" s="511"/>
      <c r="U6" s="511"/>
      <c r="V6" s="511"/>
      <c r="W6" s="511"/>
      <c r="X6" s="511"/>
      <c r="Y6" s="511"/>
      <c r="Z6" s="511"/>
    </row>
    <row r="7" spans="1:26" s="520" customFormat="1" ht="16.5" thickBot="1" x14ac:dyDescent="0.3">
      <c r="A7" s="516" t="s">
        <v>703</v>
      </c>
      <c r="B7" s="517"/>
      <c r="C7" s="517"/>
      <c r="D7" s="517"/>
      <c r="E7" s="517"/>
      <c r="F7" s="518"/>
      <c r="G7" s="519"/>
      <c r="H7" s="519"/>
      <c r="I7" s="519"/>
      <c r="J7" s="519"/>
      <c r="K7" s="519"/>
      <c r="L7" s="519"/>
      <c r="M7" s="519"/>
      <c r="N7" s="519"/>
      <c r="O7" s="519"/>
      <c r="P7" s="519"/>
      <c r="Q7" s="519"/>
      <c r="R7" s="519"/>
      <c r="S7" s="519"/>
      <c r="T7" s="519"/>
      <c r="U7" s="519"/>
      <c r="V7" s="519"/>
      <c r="W7" s="519"/>
      <c r="X7" s="519"/>
      <c r="Y7" s="519"/>
      <c r="Z7" s="519"/>
    </row>
    <row r="8" spans="1:26" s="507" customFormat="1" ht="30" customHeight="1" x14ac:dyDescent="0.2">
      <c r="A8" s="663" t="s">
        <v>704</v>
      </c>
      <c r="B8" s="664"/>
      <c r="C8" s="664"/>
      <c r="D8" s="664"/>
      <c r="E8" s="665"/>
      <c r="F8" s="515"/>
      <c r="G8" s="511"/>
      <c r="H8" s="511"/>
      <c r="I8" s="511"/>
      <c r="J8" s="511"/>
      <c r="K8" s="511"/>
      <c r="L8" s="511"/>
      <c r="M8" s="511"/>
      <c r="N8" s="511"/>
      <c r="O8" s="511"/>
      <c r="P8" s="511"/>
      <c r="Q8" s="511"/>
      <c r="R8" s="511"/>
      <c r="S8" s="511"/>
      <c r="T8" s="511"/>
      <c r="U8" s="511"/>
      <c r="V8" s="511"/>
      <c r="W8" s="511"/>
      <c r="X8" s="511"/>
      <c r="Y8" s="511"/>
      <c r="Z8" s="511"/>
    </row>
    <row r="9" spans="1:26" s="507" customFormat="1" ht="12.75" x14ac:dyDescent="0.2">
      <c r="A9" s="666"/>
      <c r="B9" s="667"/>
      <c r="C9" s="667"/>
      <c r="D9" s="667"/>
      <c r="E9" s="668"/>
      <c r="F9" s="515"/>
      <c r="G9" s="511"/>
      <c r="H9" s="511"/>
      <c r="I9" s="511"/>
      <c r="J9" s="511"/>
      <c r="K9" s="511"/>
      <c r="L9" s="511"/>
      <c r="M9" s="511"/>
      <c r="N9" s="511"/>
      <c r="O9" s="511"/>
      <c r="P9" s="511"/>
      <c r="Q9" s="511"/>
      <c r="R9" s="511"/>
      <c r="S9" s="511"/>
      <c r="T9" s="511"/>
      <c r="U9" s="511"/>
      <c r="V9" s="511"/>
      <c r="W9" s="511"/>
      <c r="X9" s="511"/>
      <c r="Y9" s="511"/>
      <c r="Z9" s="511"/>
    </row>
    <row r="10" spans="1:26" s="507" customFormat="1" ht="12.75" x14ac:dyDescent="0.2">
      <c r="A10" s="666"/>
      <c r="B10" s="667"/>
      <c r="C10" s="667"/>
      <c r="D10" s="667"/>
      <c r="E10" s="668"/>
      <c r="F10" s="515"/>
      <c r="G10" s="511"/>
      <c r="H10" s="511"/>
      <c r="I10" s="521"/>
      <c r="J10" s="522"/>
      <c r="K10" s="511"/>
      <c r="L10" s="511"/>
      <c r="M10" s="511"/>
      <c r="N10" s="511"/>
      <c r="O10" s="511"/>
      <c r="P10" s="511"/>
      <c r="Q10" s="511"/>
      <c r="R10" s="511"/>
      <c r="S10" s="511"/>
      <c r="T10" s="511"/>
      <c r="U10" s="511"/>
      <c r="V10" s="511"/>
      <c r="W10" s="511"/>
      <c r="X10" s="511"/>
      <c r="Y10" s="511"/>
      <c r="Z10" s="511"/>
    </row>
    <row r="11" spans="1:26" s="507" customFormat="1" ht="12.75" x14ac:dyDescent="0.2">
      <c r="A11" s="666"/>
      <c r="B11" s="667"/>
      <c r="C11" s="667"/>
      <c r="D11" s="667"/>
      <c r="E11" s="668"/>
      <c r="F11" s="515"/>
      <c r="G11" s="511"/>
      <c r="H11" s="511"/>
      <c r="I11" s="511"/>
      <c r="J11" s="511"/>
      <c r="K11" s="511"/>
      <c r="L11" s="511"/>
      <c r="M11" s="511"/>
      <c r="N11" s="511"/>
      <c r="O11" s="511"/>
      <c r="P11" s="511"/>
      <c r="Q11" s="511"/>
      <c r="R11" s="511"/>
      <c r="S11" s="511"/>
      <c r="T11" s="511"/>
      <c r="U11" s="511"/>
      <c r="V11" s="511"/>
      <c r="W11" s="511"/>
      <c r="X11" s="511"/>
      <c r="Y11" s="511"/>
      <c r="Z11" s="511"/>
    </row>
    <row r="12" spans="1:26" s="507" customFormat="1" ht="12.75" x14ac:dyDescent="0.2">
      <c r="A12" s="666"/>
      <c r="B12" s="667"/>
      <c r="C12" s="667"/>
      <c r="D12" s="667"/>
      <c r="E12" s="668"/>
      <c r="F12" s="515"/>
      <c r="G12" s="511"/>
      <c r="H12" s="511"/>
      <c r="I12" s="511"/>
      <c r="J12" s="511"/>
      <c r="K12" s="511"/>
      <c r="L12" s="511"/>
      <c r="M12" s="511"/>
      <c r="N12" s="511"/>
      <c r="O12" s="511"/>
      <c r="P12" s="511"/>
      <c r="Q12" s="511"/>
      <c r="R12" s="511"/>
      <c r="S12" s="511"/>
      <c r="T12" s="511"/>
      <c r="U12" s="511"/>
      <c r="V12" s="511"/>
      <c r="W12" s="511"/>
      <c r="X12" s="511"/>
      <c r="Y12" s="511"/>
      <c r="Z12" s="511"/>
    </row>
    <row r="13" spans="1:26" s="507" customFormat="1" ht="12.75" x14ac:dyDescent="0.2">
      <c r="A13" s="666"/>
      <c r="B13" s="667"/>
      <c r="C13" s="667"/>
      <c r="D13" s="667"/>
      <c r="E13" s="668"/>
      <c r="F13" s="515"/>
      <c r="G13" s="511"/>
      <c r="H13" s="511"/>
      <c r="I13" s="511"/>
      <c r="J13" s="511"/>
      <c r="K13" s="511"/>
      <c r="L13" s="511"/>
      <c r="M13" s="511"/>
      <c r="N13" s="511"/>
      <c r="O13" s="511"/>
      <c r="P13" s="511"/>
      <c r="Q13" s="511"/>
      <c r="R13" s="511"/>
      <c r="S13" s="511"/>
      <c r="T13" s="511"/>
      <c r="U13" s="511"/>
      <c r="V13" s="511"/>
      <c r="W13" s="511"/>
      <c r="X13" s="511"/>
      <c r="Y13" s="511"/>
      <c r="Z13" s="511"/>
    </row>
    <row r="14" spans="1:26" s="507" customFormat="1" ht="12.75" x14ac:dyDescent="0.2">
      <c r="A14" s="666"/>
      <c r="B14" s="667"/>
      <c r="C14" s="667"/>
      <c r="D14" s="667"/>
      <c r="E14" s="668"/>
      <c r="F14" s="515"/>
      <c r="G14" s="511"/>
      <c r="H14" s="511"/>
      <c r="I14" s="511"/>
      <c r="J14" s="511"/>
      <c r="K14" s="511"/>
      <c r="L14" s="511"/>
      <c r="M14" s="511"/>
      <c r="N14" s="511"/>
      <c r="O14" s="511"/>
      <c r="P14" s="511"/>
      <c r="Q14" s="511"/>
      <c r="R14" s="511"/>
      <c r="S14" s="511"/>
      <c r="T14" s="511"/>
      <c r="U14" s="511"/>
      <c r="V14" s="511"/>
      <c r="W14" s="511"/>
      <c r="X14" s="511"/>
      <c r="Y14" s="511"/>
      <c r="Z14" s="511"/>
    </row>
    <row r="15" spans="1:26" s="507" customFormat="1" ht="13.5" thickBot="1" x14ac:dyDescent="0.25">
      <c r="A15" s="669"/>
      <c r="B15" s="670"/>
      <c r="C15" s="670"/>
      <c r="D15" s="670"/>
      <c r="E15" s="671"/>
      <c r="F15" s="515"/>
      <c r="G15" s="511"/>
      <c r="H15" s="511"/>
      <c r="I15" s="511"/>
      <c r="J15" s="511"/>
      <c r="K15" s="511"/>
      <c r="L15" s="511"/>
      <c r="M15" s="511"/>
      <c r="N15" s="511"/>
      <c r="O15" s="511"/>
      <c r="P15" s="511"/>
      <c r="Q15" s="511"/>
      <c r="R15" s="511"/>
      <c r="S15" s="511"/>
      <c r="T15" s="511"/>
      <c r="U15" s="511"/>
      <c r="V15" s="511"/>
      <c r="W15" s="511"/>
      <c r="X15" s="511"/>
      <c r="Y15" s="511"/>
      <c r="Z15" s="511"/>
    </row>
    <row r="16" spans="1:26" s="507" customFormat="1" ht="12.75" x14ac:dyDescent="0.2">
      <c r="A16" s="509"/>
      <c r="B16" s="509"/>
      <c r="C16" s="509"/>
      <c r="D16" s="509"/>
      <c r="E16" s="509"/>
      <c r="F16" s="515"/>
      <c r="G16" s="511"/>
      <c r="H16" s="511"/>
      <c r="I16" s="511"/>
      <c r="J16" s="511"/>
      <c r="K16" s="511"/>
      <c r="L16" s="511"/>
      <c r="M16" s="511"/>
      <c r="N16" s="511"/>
      <c r="O16" s="511"/>
      <c r="P16" s="511"/>
      <c r="Q16" s="511"/>
      <c r="R16" s="511"/>
      <c r="S16" s="511"/>
      <c r="T16" s="511"/>
      <c r="U16" s="511"/>
      <c r="V16" s="511"/>
      <c r="W16" s="511"/>
      <c r="X16" s="511"/>
      <c r="Y16" s="511"/>
      <c r="Z16" s="511"/>
    </row>
    <row r="17" spans="1:26" ht="16.5" thickBot="1" x14ac:dyDescent="0.3">
      <c r="A17" s="516" t="s">
        <v>705</v>
      </c>
      <c r="B17" s="517"/>
      <c r="C17" s="517"/>
      <c r="D17" s="517"/>
      <c r="E17" s="517"/>
      <c r="F17" s="504"/>
      <c r="G17" s="505"/>
      <c r="H17" s="505"/>
      <c r="I17" s="505"/>
      <c r="J17" s="505"/>
      <c r="K17" s="505"/>
      <c r="L17" s="505"/>
      <c r="M17" s="505"/>
      <c r="N17" s="505"/>
      <c r="O17" s="505"/>
      <c r="P17" s="505"/>
      <c r="Q17" s="505"/>
      <c r="R17" s="505"/>
      <c r="S17" s="505"/>
      <c r="T17" s="505"/>
      <c r="U17" s="505"/>
      <c r="V17" s="505"/>
      <c r="W17" s="505"/>
      <c r="X17" s="505"/>
      <c r="Y17" s="505"/>
      <c r="Z17" s="505"/>
    </row>
    <row r="18" spans="1:26" s="507" customFormat="1" ht="12.75" x14ac:dyDescent="0.2">
      <c r="A18" s="663" t="s">
        <v>706</v>
      </c>
      <c r="B18" s="664"/>
      <c r="C18" s="664"/>
      <c r="D18" s="664"/>
      <c r="E18" s="665"/>
      <c r="F18" s="515"/>
      <c r="G18" s="511"/>
      <c r="H18" s="511"/>
      <c r="I18" s="511"/>
      <c r="J18" s="511"/>
      <c r="K18" s="511"/>
      <c r="L18" s="511"/>
      <c r="M18" s="511"/>
      <c r="N18" s="511"/>
      <c r="O18" s="511"/>
      <c r="P18" s="511"/>
      <c r="Q18" s="511"/>
      <c r="R18" s="511"/>
      <c r="S18" s="511"/>
      <c r="T18" s="511"/>
      <c r="U18" s="511"/>
      <c r="V18" s="511"/>
      <c r="W18" s="511"/>
      <c r="X18" s="511"/>
      <c r="Y18" s="511"/>
      <c r="Z18" s="511"/>
    </row>
    <row r="19" spans="1:26" s="507" customFormat="1" ht="12.75" x14ac:dyDescent="0.2">
      <c r="A19" s="666"/>
      <c r="B19" s="667"/>
      <c r="C19" s="667"/>
      <c r="D19" s="667"/>
      <c r="E19" s="668"/>
      <c r="F19" s="515"/>
      <c r="G19" s="511"/>
      <c r="H19" s="511"/>
      <c r="I19" s="511"/>
      <c r="J19" s="511"/>
      <c r="K19" s="511"/>
      <c r="L19" s="511"/>
      <c r="M19" s="511"/>
      <c r="N19" s="511"/>
      <c r="O19" s="511"/>
      <c r="P19" s="511"/>
      <c r="Q19" s="511"/>
      <c r="R19" s="511"/>
      <c r="S19" s="511"/>
      <c r="T19" s="511"/>
      <c r="U19" s="511"/>
      <c r="V19" s="511"/>
      <c r="W19" s="511"/>
      <c r="X19" s="511"/>
      <c r="Y19" s="511"/>
      <c r="Z19" s="511"/>
    </row>
    <row r="20" spans="1:26" s="507" customFormat="1" ht="12.75" x14ac:dyDescent="0.2">
      <c r="A20" s="666"/>
      <c r="B20" s="667"/>
      <c r="C20" s="667"/>
      <c r="D20" s="667"/>
      <c r="E20" s="668"/>
      <c r="F20" s="515"/>
      <c r="G20" s="511"/>
      <c r="H20" s="511"/>
      <c r="I20" s="511"/>
      <c r="J20" s="511"/>
      <c r="K20" s="511"/>
      <c r="L20" s="511"/>
      <c r="M20" s="511"/>
      <c r="N20" s="511"/>
      <c r="O20" s="511"/>
      <c r="P20" s="511"/>
      <c r="Q20" s="511"/>
      <c r="R20" s="511"/>
      <c r="S20" s="511"/>
      <c r="T20" s="511"/>
      <c r="U20" s="511"/>
      <c r="V20" s="511"/>
      <c r="W20" s="511"/>
      <c r="X20" s="511"/>
      <c r="Y20" s="511"/>
      <c r="Z20" s="511"/>
    </row>
    <row r="21" spans="1:26" s="507" customFormat="1" ht="12.75" x14ac:dyDescent="0.2">
      <c r="A21" s="666"/>
      <c r="B21" s="667"/>
      <c r="C21" s="667"/>
      <c r="D21" s="667"/>
      <c r="E21" s="668"/>
      <c r="F21" s="515"/>
      <c r="G21" s="511"/>
      <c r="H21" s="511"/>
      <c r="I21" s="511"/>
      <c r="J21" s="511"/>
      <c r="K21" s="511"/>
      <c r="L21" s="511"/>
      <c r="M21" s="511"/>
      <c r="N21" s="511"/>
      <c r="O21" s="511"/>
      <c r="P21" s="511"/>
      <c r="Q21" s="511"/>
      <c r="R21" s="511"/>
      <c r="S21" s="511"/>
      <c r="T21" s="511"/>
      <c r="U21" s="511"/>
      <c r="V21" s="511"/>
      <c r="W21" s="511"/>
      <c r="X21" s="511"/>
      <c r="Y21" s="511"/>
      <c r="Z21" s="511"/>
    </row>
    <row r="22" spans="1:26" s="507" customFormat="1" ht="12.75" x14ac:dyDescent="0.2">
      <c r="A22" s="666"/>
      <c r="B22" s="667"/>
      <c r="C22" s="667"/>
      <c r="D22" s="667"/>
      <c r="E22" s="668"/>
      <c r="F22" s="515"/>
      <c r="G22" s="511"/>
      <c r="H22" s="511"/>
      <c r="I22" s="511"/>
      <c r="J22" s="511"/>
      <c r="K22" s="511"/>
      <c r="L22" s="511"/>
      <c r="M22" s="511"/>
      <c r="N22" s="511"/>
      <c r="O22" s="511"/>
      <c r="P22" s="511"/>
      <c r="Q22" s="511"/>
      <c r="R22" s="511"/>
      <c r="S22" s="511"/>
      <c r="T22" s="511"/>
      <c r="U22" s="511"/>
      <c r="V22" s="511"/>
      <c r="W22" s="511"/>
      <c r="X22" s="511"/>
      <c r="Y22" s="511"/>
      <c r="Z22" s="511"/>
    </row>
    <row r="23" spans="1:26" s="507" customFormat="1" ht="12.75" x14ac:dyDescent="0.2">
      <c r="A23" s="666"/>
      <c r="B23" s="667"/>
      <c r="C23" s="667"/>
      <c r="D23" s="667"/>
      <c r="E23" s="668"/>
      <c r="F23" s="515"/>
      <c r="G23" s="511"/>
      <c r="H23" s="511"/>
      <c r="I23" s="511"/>
      <c r="J23" s="511"/>
      <c r="K23" s="511"/>
      <c r="L23" s="511"/>
      <c r="M23" s="511"/>
      <c r="N23" s="511"/>
      <c r="O23" s="511"/>
      <c r="P23" s="511"/>
      <c r="Q23" s="511"/>
      <c r="R23" s="511"/>
      <c r="S23" s="511"/>
      <c r="T23" s="511"/>
      <c r="U23" s="511"/>
      <c r="V23" s="511"/>
      <c r="W23" s="511"/>
      <c r="X23" s="511"/>
      <c r="Y23" s="511"/>
      <c r="Z23" s="511"/>
    </row>
    <row r="24" spans="1:26" s="507" customFormat="1" ht="12.75" x14ac:dyDescent="0.2">
      <c r="A24" s="666"/>
      <c r="B24" s="667"/>
      <c r="C24" s="667"/>
      <c r="D24" s="667"/>
      <c r="E24" s="668"/>
      <c r="F24" s="515"/>
      <c r="G24" s="511"/>
      <c r="H24" s="511"/>
      <c r="I24" s="511"/>
      <c r="J24" s="511"/>
      <c r="K24" s="511"/>
      <c r="L24" s="511"/>
      <c r="M24" s="511"/>
      <c r="N24" s="511"/>
      <c r="O24" s="511"/>
      <c r="P24" s="511"/>
      <c r="Q24" s="511"/>
      <c r="R24" s="511"/>
      <c r="S24" s="511"/>
      <c r="T24" s="511"/>
      <c r="U24" s="511"/>
      <c r="V24" s="511"/>
      <c r="W24" s="511"/>
      <c r="X24" s="511"/>
      <c r="Y24" s="511"/>
      <c r="Z24" s="511"/>
    </row>
    <row r="25" spans="1:26" s="507" customFormat="1" ht="13.5" thickBot="1" x14ac:dyDescent="0.25">
      <c r="A25" s="669"/>
      <c r="B25" s="670"/>
      <c r="C25" s="670"/>
      <c r="D25" s="670"/>
      <c r="E25" s="671"/>
      <c r="F25" s="515"/>
      <c r="G25" s="511"/>
      <c r="H25" s="511"/>
      <c r="I25" s="511"/>
      <c r="J25" s="511"/>
      <c r="K25" s="511"/>
      <c r="L25" s="511"/>
      <c r="M25" s="511"/>
      <c r="N25" s="511"/>
      <c r="O25" s="511"/>
      <c r="P25" s="511"/>
      <c r="Q25" s="511"/>
      <c r="R25" s="511"/>
      <c r="S25" s="511"/>
      <c r="T25" s="511"/>
      <c r="U25" s="511"/>
      <c r="V25" s="511"/>
      <c r="W25" s="511"/>
      <c r="X25" s="511"/>
      <c r="Y25" s="511"/>
      <c r="Z25" s="511"/>
    </row>
    <row r="26" spans="1:26" s="507" customFormat="1" ht="12.75" x14ac:dyDescent="0.2">
      <c r="A26" s="509"/>
      <c r="B26" s="509"/>
      <c r="C26" s="509"/>
      <c r="D26" s="509"/>
      <c r="E26" s="509"/>
      <c r="F26" s="515"/>
      <c r="G26" s="511"/>
      <c r="H26" s="511"/>
      <c r="I26" s="511"/>
      <c r="J26" s="511"/>
      <c r="K26" s="511"/>
      <c r="L26" s="511"/>
      <c r="M26" s="511"/>
      <c r="N26" s="511"/>
      <c r="O26" s="511"/>
      <c r="P26" s="511"/>
      <c r="Q26" s="511"/>
      <c r="R26" s="511"/>
      <c r="S26" s="511"/>
      <c r="T26" s="511"/>
      <c r="U26" s="511"/>
      <c r="V26" s="511"/>
      <c r="W26" s="511"/>
      <c r="X26" s="511"/>
      <c r="Y26" s="511"/>
      <c r="Z26" s="511"/>
    </row>
    <row r="27" spans="1:26" ht="16.5" thickBot="1" x14ac:dyDescent="0.3">
      <c r="A27" s="516" t="s">
        <v>707</v>
      </c>
      <c r="B27" s="517"/>
      <c r="C27" s="517"/>
      <c r="D27" s="517"/>
      <c r="E27" s="517"/>
      <c r="F27" s="504"/>
      <c r="G27" s="505"/>
      <c r="H27" s="505"/>
      <c r="I27" s="505"/>
      <c r="J27" s="505"/>
      <c r="K27" s="505"/>
      <c r="L27" s="505"/>
      <c r="M27" s="505"/>
      <c r="N27" s="505"/>
      <c r="O27" s="505"/>
      <c r="P27" s="505"/>
      <c r="Q27" s="505"/>
      <c r="R27" s="505"/>
      <c r="S27" s="505"/>
      <c r="T27" s="505"/>
      <c r="U27" s="505"/>
      <c r="V27" s="505"/>
      <c r="W27" s="505"/>
      <c r="X27" s="505"/>
      <c r="Y27" s="505"/>
      <c r="Z27" s="505"/>
    </row>
    <row r="28" spans="1:26" s="507" customFormat="1" ht="13.5" customHeight="1" thickBot="1" x14ac:dyDescent="0.25">
      <c r="A28" s="523" t="s">
        <v>708</v>
      </c>
      <c r="B28" s="672" t="s">
        <v>709</v>
      </c>
      <c r="C28" s="673"/>
      <c r="D28" s="673"/>
      <c r="E28" s="674"/>
      <c r="F28" s="515"/>
      <c r="G28" s="511"/>
      <c r="H28" s="511"/>
      <c r="I28" s="511"/>
      <c r="J28" s="511"/>
      <c r="K28" s="511"/>
      <c r="L28" s="511"/>
      <c r="M28" s="511"/>
      <c r="N28" s="511"/>
      <c r="O28" s="511"/>
      <c r="P28" s="511"/>
      <c r="Q28" s="511"/>
      <c r="R28" s="511"/>
      <c r="S28" s="511"/>
      <c r="T28" s="511"/>
      <c r="U28" s="511"/>
      <c r="V28" s="511"/>
      <c r="W28" s="511"/>
      <c r="X28" s="511"/>
      <c r="Y28" s="511"/>
      <c r="Z28" s="511"/>
    </row>
    <row r="29" spans="1:26" s="507" customFormat="1" ht="12.75" x14ac:dyDescent="0.2">
      <c r="A29" s="524"/>
      <c r="B29" s="675"/>
      <c r="C29" s="675"/>
      <c r="D29" s="675"/>
      <c r="E29" s="676"/>
      <c r="F29" s="515"/>
      <c r="G29" s="511"/>
      <c r="H29" s="511"/>
      <c r="I29" s="511"/>
      <c r="J29" s="511"/>
      <c r="K29" s="511"/>
      <c r="L29" s="511"/>
      <c r="M29" s="511"/>
      <c r="N29" s="511"/>
      <c r="O29" s="511"/>
      <c r="P29" s="511"/>
      <c r="Q29" s="511"/>
      <c r="R29" s="511"/>
      <c r="S29" s="511"/>
      <c r="T29" s="511"/>
      <c r="U29" s="511"/>
      <c r="V29" s="511"/>
      <c r="W29" s="511"/>
      <c r="X29" s="511"/>
      <c r="Y29" s="511"/>
      <c r="Z29" s="511"/>
    </row>
    <row r="30" spans="1:26" s="507" customFormat="1" ht="12.75" x14ac:dyDescent="0.2">
      <c r="A30" s="525"/>
      <c r="B30" s="658"/>
      <c r="C30" s="658"/>
      <c r="D30" s="658"/>
      <c r="E30" s="659"/>
      <c r="F30" s="515"/>
      <c r="G30" s="511"/>
      <c r="H30" s="511"/>
      <c r="I30" s="511"/>
      <c r="J30" s="511"/>
      <c r="K30" s="511"/>
      <c r="L30" s="511"/>
      <c r="M30" s="511"/>
      <c r="N30" s="511"/>
      <c r="O30" s="511"/>
      <c r="P30" s="511"/>
      <c r="Q30" s="511"/>
      <c r="R30" s="511"/>
      <c r="S30" s="511"/>
      <c r="T30" s="511"/>
      <c r="U30" s="511"/>
      <c r="V30" s="511"/>
      <c r="W30" s="511"/>
      <c r="X30" s="511"/>
      <c r="Y30" s="511"/>
      <c r="Z30" s="511"/>
    </row>
    <row r="31" spans="1:26" s="507" customFormat="1" ht="12.75" x14ac:dyDescent="0.2">
      <c r="A31" s="525"/>
      <c r="B31" s="658"/>
      <c r="C31" s="658"/>
      <c r="D31" s="658"/>
      <c r="E31" s="659"/>
      <c r="F31" s="515"/>
      <c r="G31" s="511"/>
      <c r="H31" s="511"/>
      <c r="I31" s="511"/>
      <c r="J31" s="511"/>
      <c r="K31" s="511"/>
      <c r="L31" s="511"/>
      <c r="M31" s="511"/>
      <c r="N31" s="511"/>
      <c r="O31" s="511"/>
      <c r="P31" s="511"/>
      <c r="Q31" s="511"/>
      <c r="R31" s="511"/>
      <c r="S31" s="511"/>
      <c r="T31" s="511"/>
      <c r="U31" s="511"/>
      <c r="V31" s="511"/>
      <c r="W31" s="511"/>
      <c r="X31" s="511"/>
      <c r="Y31" s="511"/>
      <c r="Z31" s="511"/>
    </row>
    <row r="32" spans="1:26" s="507" customFormat="1" ht="12.75" x14ac:dyDescent="0.2">
      <c r="A32" s="525"/>
      <c r="B32" s="658"/>
      <c r="C32" s="658"/>
      <c r="D32" s="658"/>
      <c r="E32" s="659"/>
      <c r="F32" s="515"/>
      <c r="G32" s="511"/>
      <c r="H32" s="511"/>
      <c r="I32" s="511"/>
      <c r="J32" s="511"/>
      <c r="K32" s="511"/>
      <c r="L32" s="511"/>
      <c r="M32" s="511"/>
      <c r="N32" s="511"/>
      <c r="O32" s="511"/>
      <c r="P32" s="511"/>
      <c r="Q32" s="511"/>
      <c r="R32" s="511"/>
      <c r="S32" s="511"/>
      <c r="T32" s="511"/>
      <c r="U32" s="511"/>
      <c r="V32" s="511"/>
      <c r="W32" s="511"/>
      <c r="X32" s="511"/>
      <c r="Y32" s="511"/>
      <c r="Z32" s="511"/>
    </row>
    <row r="33" spans="1:26" s="507" customFormat="1" ht="12.75" x14ac:dyDescent="0.2">
      <c r="A33" s="525"/>
      <c r="B33" s="658"/>
      <c r="C33" s="658"/>
      <c r="D33" s="658"/>
      <c r="E33" s="659"/>
      <c r="F33" s="515"/>
      <c r="G33" s="511"/>
      <c r="H33" s="511"/>
      <c r="I33" s="511"/>
      <c r="J33" s="511"/>
      <c r="K33" s="511"/>
      <c r="L33" s="511"/>
      <c r="M33" s="511"/>
      <c r="N33" s="511"/>
      <c r="O33" s="511"/>
      <c r="P33" s="511"/>
      <c r="Q33" s="511"/>
      <c r="R33" s="511"/>
      <c r="S33" s="511"/>
      <c r="T33" s="511"/>
      <c r="U33" s="511"/>
      <c r="V33" s="511"/>
      <c r="W33" s="511"/>
      <c r="X33" s="511"/>
      <c r="Y33" s="511"/>
      <c r="Z33" s="511"/>
    </row>
    <row r="34" spans="1:26" s="507" customFormat="1" ht="12.75" x14ac:dyDescent="0.2">
      <c r="A34" s="525"/>
      <c r="B34" s="658"/>
      <c r="C34" s="658"/>
      <c r="D34" s="658"/>
      <c r="E34" s="659"/>
      <c r="F34" s="515"/>
      <c r="G34" s="511"/>
      <c r="H34" s="511"/>
      <c r="I34" s="511"/>
      <c r="J34" s="511"/>
      <c r="K34" s="511"/>
      <c r="L34" s="511"/>
      <c r="M34" s="511"/>
      <c r="N34" s="511"/>
      <c r="O34" s="511"/>
      <c r="P34" s="511"/>
      <c r="Q34" s="511"/>
      <c r="R34" s="511"/>
      <c r="S34" s="511"/>
      <c r="T34" s="511"/>
      <c r="U34" s="511"/>
      <c r="V34" s="511"/>
      <c r="W34" s="511"/>
      <c r="X34" s="511"/>
      <c r="Y34" s="511"/>
      <c r="Z34" s="511"/>
    </row>
    <row r="35" spans="1:26" s="507" customFormat="1" ht="12.75" x14ac:dyDescent="0.2">
      <c r="A35" s="525"/>
      <c r="B35" s="658"/>
      <c r="C35" s="658"/>
      <c r="D35" s="658"/>
      <c r="E35" s="659"/>
      <c r="F35" s="515"/>
      <c r="G35" s="511"/>
      <c r="H35" s="511"/>
      <c r="I35" s="511"/>
      <c r="J35" s="511"/>
      <c r="K35" s="511"/>
      <c r="L35" s="511"/>
      <c r="M35" s="511"/>
      <c r="N35" s="511"/>
      <c r="O35" s="511"/>
      <c r="P35" s="511"/>
      <c r="Q35" s="511"/>
      <c r="R35" s="511"/>
      <c r="S35" s="511"/>
      <c r="T35" s="511"/>
      <c r="U35" s="511"/>
      <c r="V35" s="511"/>
      <c r="W35" s="511"/>
      <c r="X35" s="511"/>
      <c r="Y35" s="511"/>
      <c r="Z35" s="511"/>
    </row>
    <row r="36" spans="1:26" s="507" customFormat="1" ht="12.75" x14ac:dyDescent="0.2">
      <c r="A36" s="525"/>
      <c r="B36" s="658"/>
      <c r="C36" s="658"/>
      <c r="D36" s="658"/>
      <c r="E36" s="659"/>
      <c r="F36" s="515"/>
      <c r="G36" s="511"/>
      <c r="H36" s="511"/>
      <c r="I36" s="511"/>
      <c r="J36" s="511"/>
      <c r="K36" s="511"/>
      <c r="L36" s="511"/>
      <c r="M36" s="511"/>
      <c r="N36" s="511"/>
      <c r="O36" s="511"/>
      <c r="P36" s="511"/>
      <c r="Q36" s="511"/>
      <c r="R36" s="511"/>
      <c r="S36" s="511"/>
      <c r="T36" s="511"/>
      <c r="U36" s="511"/>
      <c r="V36" s="511"/>
      <c r="W36" s="511"/>
      <c r="X36" s="511"/>
      <c r="Y36" s="511"/>
      <c r="Z36" s="511"/>
    </row>
    <row r="37" spans="1:26" s="507" customFormat="1" ht="12.75" x14ac:dyDescent="0.2">
      <c r="A37" s="525"/>
      <c r="B37" s="658"/>
      <c r="C37" s="658"/>
      <c r="D37" s="658"/>
      <c r="E37" s="659"/>
      <c r="F37" s="515"/>
      <c r="G37" s="511"/>
      <c r="H37" s="511"/>
      <c r="I37" s="511"/>
      <c r="J37" s="511"/>
      <c r="K37" s="511"/>
      <c r="L37" s="511"/>
      <c r="M37" s="511"/>
      <c r="N37" s="511"/>
      <c r="O37" s="511"/>
      <c r="P37" s="511"/>
      <c r="Q37" s="511"/>
      <c r="R37" s="511"/>
      <c r="S37" s="511"/>
      <c r="T37" s="511"/>
      <c r="U37" s="511"/>
      <c r="V37" s="511"/>
      <c r="W37" s="511"/>
      <c r="X37" s="511"/>
      <c r="Y37" s="511"/>
      <c r="Z37" s="511"/>
    </row>
    <row r="38" spans="1:26" s="507" customFormat="1" ht="13.5" thickBot="1" x14ac:dyDescent="0.25">
      <c r="A38" s="526"/>
      <c r="B38" s="677"/>
      <c r="C38" s="677"/>
      <c r="D38" s="677"/>
      <c r="E38" s="678"/>
      <c r="F38" s="515"/>
      <c r="G38" s="511"/>
      <c r="H38" s="511"/>
      <c r="I38" s="511"/>
      <c r="J38" s="511"/>
      <c r="K38" s="511"/>
      <c r="L38" s="511"/>
      <c r="M38" s="511"/>
      <c r="N38" s="511"/>
      <c r="O38" s="511"/>
      <c r="P38" s="511"/>
      <c r="Q38" s="511"/>
      <c r="R38" s="511"/>
      <c r="S38" s="511"/>
      <c r="T38" s="511"/>
      <c r="U38" s="511"/>
      <c r="V38" s="511"/>
      <c r="W38" s="511"/>
      <c r="X38" s="511"/>
      <c r="Y38" s="511"/>
      <c r="Z38" s="511"/>
    </row>
    <row r="39" spans="1:26" s="507" customFormat="1" ht="12.75" x14ac:dyDescent="0.2">
      <c r="A39" s="509"/>
      <c r="B39" s="509"/>
      <c r="C39" s="509"/>
      <c r="D39" s="509"/>
      <c r="E39" s="509"/>
      <c r="F39" s="515"/>
      <c r="G39" s="511"/>
      <c r="H39" s="511"/>
      <c r="I39" s="511"/>
      <c r="J39" s="511"/>
      <c r="K39" s="511"/>
      <c r="L39" s="511"/>
      <c r="M39" s="511"/>
      <c r="N39" s="511"/>
      <c r="O39" s="511"/>
      <c r="P39" s="511"/>
      <c r="Q39" s="511"/>
      <c r="R39" s="511"/>
      <c r="S39" s="511"/>
      <c r="T39" s="511"/>
      <c r="U39" s="511"/>
      <c r="V39" s="511"/>
      <c r="W39" s="511"/>
      <c r="X39" s="511"/>
      <c r="Y39" s="511"/>
      <c r="Z39" s="511"/>
    </row>
    <row r="40" spans="1:26" x14ac:dyDescent="0.2">
      <c r="A40" s="505"/>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row>
    <row r="41" spans="1:26" ht="41.25" customHeight="1" x14ac:dyDescent="0.2">
      <c r="A41" s="505"/>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row>
    <row r="42" spans="1:26" x14ac:dyDescent="0.2">
      <c r="A42" s="505"/>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row>
    <row r="43" spans="1:26" x14ac:dyDescent="0.2">
      <c r="A43" s="505"/>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row>
    <row r="44" spans="1:26" x14ac:dyDescent="0.2">
      <c r="A44" s="505"/>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row>
    <row r="45" spans="1:26" x14ac:dyDescent="0.2">
      <c r="A45" s="505"/>
      <c r="B45" s="505"/>
      <c r="C45" s="505"/>
      <c r="D45" s="505"/>
      <c r="E45" s="505"/>
      <c r="F45" s="505"/>
      <c r="G45" s="505"/>
      <c r="H45" s="505"/>
      <c r="I45" s="505"/>
      <c r="J45" s="505"/>
      <c r="K45" s="505"/>
      <c r="L45" s="505"/>
      <c r="M45" s="505"/>
      <c r="N45" s="505"/>
      <c r="O45" s="505"/>
      <c r="P45" s="505"/>
      <c r="Q45" s="505"/>
      <c r="R45" s="505"/>
      <c r="S45" s="505"/>
      <c r="T45" s="505"/>
      <c r="U45" s="505"/>
      <c r="V45" s="505"/>
      <c r="W45" s="505"/>
      <c r="X45" s="505"/>
      <c r="Y45" s="505"/>
      <c r="Z45" s="505"/>
    </row>
    <row r="46" spans="1:26" x14ac:dyDescent="0.2">
      <c r="A46" s="505"/>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row>
    <row r="47" spans="1:26" x14ac:dyDescent="0.2">
      <c r="A47" s="505"/>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row>
    <row r="48" spans="1:26" x14ac:dyDescent="0.2">
      <c r="A48" s="505"/>
      <c r="B48" s="505"/>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row>
    <row r="49" spans="1:26" x14ac:dyDescent="0.2">
      <c r="A49" s="505"/>
      <c r="B49" s="505"/>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row>
    <row r="50" spans="1:26" x14ac:dyDescent="0.2">
      <c r="A50" s="505"/>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row>
    <row r="51" spans="1:26" x14ac:dyDescent="0.2">
      <c r="A51" s="505"/>
      <c r="B51" s="505"/>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row>
    <row r="52" spans="1:26" x14ac:dyDescent="0.2">
      <c r="A52" s="505"/>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row>
    <row r="53" spans="1:26" x14ac:dyDescent="0.2">
      <c r="A53" s="505"/>
      <c r="B53" s="505"/>
      <c r="C53" s="505"/>
      <c r="D53" s="505"/>
      <c r="E53" s="505"/>
      <c r="F53" s="505"/>
      <c r="G53" s="505"/>
      <c r="H53" s="505"/>
      <c r="I53" s="505"/>
      <c r="J53" s="505"/>
      <c r="K53" s="505"/>
      <c r="L53" s="505"/>
      <c r="M53" s="505"/>
      <c r="N53" s="505"/>
      <c r="O53" s="505"/>
      <c r="P53" s="505"/>
      <c r="Q53" s="505"/>
      <c r="R53" s="505"/>
      <c r="S53" s="505"/>
      <c r="T53" s="505"/>
      <c r="U53" s="505"/>
      <c r="V53" s="505"/>
      <c r="W53" s="505"/>
      <c r="X53" s="505"/>
      <c r="Y53" s="505"/>
      <c r="Z53" s="505"/>
    </row>
    <row r="54" spans="1:26" x14ac:dyDescent="0.2">
      <c r="A54" s="505"/>
      <c r="B54" s="505"/>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row>
    <row r="55" spans="1:26" x14ac:dyDescent="0.2">
      <c r="A55" s="505"/>
      <c r="B55" s="505"/>
      <c r="C55" s="505"/>
      <c r="D55" s="505"/>
      <c r="E55" s="505"/>
      <c r="F55" s="505"/>
      <c r="G55" s="505"/>
      <c r="H55" s="505"/>
      <c r="I55" s="505"/>
      <c r="J55" s="505"/>
      <c r="K55" s="505"/>
      <c r="L55" s="505"/>
      <c r="M55" s="505"/>
      <c r="N55" s="505"/>
      <c r="O55" s="505"/>
      <c r="P55" s="505"/>
      <c r="Q55" s="505"/>
      <c r="R55" s="505"/>
      <c r="S55" s="505"/>
      <c r="T55" s="505"/>
      <c r="U55" s="505"/>
      <c r="V55" s="505"/>
      <c r="W55" s="505"/>
      <c r="X55" s="505"/>
      <c r="Y55" s="505"/>
      <c r="Z55" s="505"/>
    </row>
    <row r="56" spans="1:26" x14ac:dyDescent="0.2">
      <c r="A56" s="505"/>
      <c r="B56" s="505"/>
      <c r="C56" s="505"/>
      <c r="D56" s="505"/>
      <c r="E56" s="505"/>
      <c r="F56" s="505"/>
      <c r="G56" s="505"/>
      <c r="H56" s="505"/>
      <c r="I56" s="505"/>
      <c r="J56" s="505"/>
      <c r="K56" s="505"/>
      <c r="L56" s="505"/>
      <c r="M56" s="505"/>
      <c r="N56" s="505"/>
      <c r="O56" s="505"/>
      <c r="P56" s="505"/>
      <c r="Q56" s="505"/>
      <c r="R56" s="505"/>
      <c r="S56" s="505"/>
      <c r="T56" s="505"/>
      <c r="U56" s="505"/>
      <c r="V56" s="505"/>
      <c r="W56" s="505"/>
      <c r="X56" s="505"/>
      <c r="Y56" s="505"/>
      <c r="Z56" s="505"/>
    </row>
    <row r="57" spans="1:26" x14ac:dyDescent="0.2">
      <c r="A57" s="505"/>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row>
    <row r="58" spans="1:26" x14ac:dyDescent="0.2">
      <c r="A58" s="505"/>
      <c r="B58" s="505"/>
      <c r="C58" s="505"/>
      <c r="D58" s="505"/>
      <c r="E58" s="505"/>
      <c r="F58" s="505"/>
      <c r="G58" s="505"/>
      <c r="H58" s="505"/>
      <c r="I58" s="505"/>
      <c r="J58" s="505"/>
      <c r="K58" s="505"/>
      <c r="L58" s="505"/>
      <c r="M58" s="505"/>
      <c r="N58" s="505"/>
      <c r="O58" s="505"/>
      <c r="P58" s="505"/>
      <c r="Q58" s="505"/>
      <c r="R58" s="505"/>
      <c r="S58" s="505"/>
      <c r="T58" s="505"/>
      <c r="U58" s="505"/>
      <c r="V58" s="505"/>
      <c r="W58" s="505"/>
      <c r="X58" s="505"/>
      <c r="Y58" s="505"/>
      <c r="Z58" s="505"/>
    </row>
    <row r="59" spans="1:26" x14ac:dyDescent="0.2">
      <c r="A59" s="505"/>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row>
    <row r="60" spans="1:26" x14ac:dyDescent="0.2">
      <c r="A60" s="505"/>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row>
    <row r="61" spans="1:26" x14ac:dyDescent="0.2">
      <c r="A61" s="505"/>
      <c r="B61" s="505"/>
      <c r="C61" s="505"/>
      <c r="D61" s="505"/>
      <c r="E61" s="505"/>
      <c r="F61" s="505"/>
      <c r="G61" s="505"/>
      <c r="H61" s="505"/>
      <c r="I61" s="505"/>
      <c r="J61" s="505"/>
      <c r="K61" s="505"/>
      <c r="L61" s="505"/>
      <c r="M61" s="505"/>
      <c r="N61" s="505"/>
      <c r="O61" s="505"/>
      <c r="P61" s="505"/>
      <c r="Q61" s="505"/>
      <c r="R61" s="505"/>
      <c r="S61" s="505"/>
      <c r="T61" s="505"/>
      <c r="U61" s="505"/>
      <c r="V61" s="505"/>
      <c r="W61" s="505"/>
      <c r="X61" s="505"/>
      <c r="Y61" s="505"/>
      <c r="Z61" s="505"/>
    </row>
    <row r="62" spans="1:26" x14ac:dyDescent="0.2">
      <c r="A62" s="505"/>
      <c r="B62" s="505"/>
      <c r="C62" s="505"/>
      <c r="D62" s="505"/>
      <c r="E62" s="505"/>
      <c r="F62" s="505"/>
      <c r="G62" s="505"/>
      <c r="H62" s="505"/>
      <c r="I62" s="505"/>
      <c r="J62" s="505"/>
      <c r="K62" s="505"/>
      <c r="L62" s="505"/>
      <c r="M62" s="505"/>
      <c r="N62" s="505"/>
      <c r="O62" s="505"/>
      <c r="P62" s="505"/>
      <c r="Q62" s="505"/>
      <c r="R62" s="505"/>
      <c r="S62" s="505"/>
      <c r="T62" s="505"/>
      <c r="U62" s="505"/>
      <c r="V62" s="505"/>
      <c r="W62" s="505"/>
      <c r="X62" s="505"/>
      <c r="Y62" s="505"/>
      <c r="Z62" s="505"/>
    </row>
    <row r="63" spans="1:26" x14ac:dyDescent="0.2">
      <c r="A63" s="505"/>
      <c r="B63" s="505"/>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row>
    <row r="64" spans="1:26" x14ac:dyDescent="0.2">
      <c r="A64" s="505"/>
      <c r="B64" s="505"/>
      <c r="C64" s="505"/>
      <c r="D64" s="505"/>
      <c r="E64" s="505"/>
      <c r="F64" s="505"/>
      <c r="G64" s="505"/>
      <c r="H64" s="505"/>
      <c r="I64" s="505"/>
      <c r="J64" s="505"/>
      <c r="K64" s="505"/>
      <c r="L64" s="505"/>
      <c r="M64" s="505"/>
      <c r="N64" s="505"/>
      <c r="O64" s="505"/>
      <c r="P64" s="505"/>
      <c r="Q64" s="505"/>
      <c r="R64" s="505"/>
      <c r="S64" s="505"/>
      <c r="T64" s="505"/>
      <c r="U64" s="505"/>
      <c r="V64" s="505"/>
      <c r="W64" s="505"/>
      <c r="X64" s="505"/>
      <c r="Y64" s="505"/>
      <c r="Z64" s="505"/>
    </row>
    <row r="65" spans="1:26" x14ac:dyDescent="0.2">
      <c r="A65" s="505"/>
      <c r="B65" s="505"/>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row>
    <row r="66" spans="1:26" x14ac:dyDescent="0.2">
      <c r="A66" s="505"/>
      <c r="B66" s="505"/>
      <c r="C66" s="505"/>
      <c r="D66" s="505"/>
      <c r="E66" s="505"/>
      <c r="F66" s="505"/>
      <c r="G66" s="505"/>
      <c r="H66" s="505"/>
      <c r="I66" s="505"/>
      <c r="J66" s="505"/>
      <c r="K66" s="505"/>
      <c r="L66" s="505"/>
      <c r="M66" s="505"/>
      <c r="N66" s="505"/>
      <c r="O66" s="505"/>
      <c r="P66" s="505"/>
      <c r="Q66" s="505"/>
      <c r="R66" s="505"/>
      <c r="S66" s="505"/>
      <c r="T66" s="505"/>
      <c r="U66" s="505"/>
      <c r="V66" s="505"/>
      <c r="W66" s="505"/>
      <c r="X66" s="505"/>
      <c r="Y66" s="505"/>
      <c r="Z66" s="505"/>
    </row>
    <row r="67" spans="1:26" x14ac:dyDescent="0.2">
      <c r="A67" s="505"/>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row>
    <row r="68" spans="1:26" x14ac:dyDescent="0.2">
      <c r="A68" s="505"/>
      <c r="B68" s="505"/>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row>
    <row r="69" spans="1:26" x14ac:dyDescent="0.2">
      <c r="A69" s="505"/>
      <c r="B69" s="50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row>
    <row r="70" spans="1:26" x14ac:dyDescent="0.2">
      <c r="A70" s="505"/>
      <c r="B70" s="505"/>
      <c r="C70" s="505"/>
      <c r="D70" s="505"/>
      <c r="E70" s="505"/>
      <c r="F70" s="505"/>
      <c r="G70" s="505"/>
      <c r="H70" s="505"/>
      <c r="I70" s="505"/>
      <c r="J70" s="505"/>
      <c r="K70" s="505"/>
      <c r="L70" s="505"/>
      <c r="M70" s="505"/>
      <c r="N70" s="505"/>
      <c r="O70" s="505"/>
      <c r="P70" s="505"/>
      <c r="Q70" s="505"/>
      <c r="R70" s="505"/>
      <c r="S70" s="505"/>
      <c r="T70" s="505"/>
      <c r="U70" s="505"/>
      <c r="V70" s="505"/>
      <c r="W70" s="505"/>
      <c r="X70" s="505"/>
      <c r="Y70" s="505"/>
      <c r="Z70" s="505"/>
    </row>
    <row r="71" spans="1:26" x14ac:dyDescent="0.2">
      <c r="A71" s="505"/>
      <c r="B71" s="505"/>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row>
    <row r="72" spans="1:26" x14ac:dyDescent="0.2">
      <c r="A72" s="505"/>
      <c r="B72" s="505"/>
      <c r="C72" s="505"/>
      <c r="D72" s="505"/>
      <c r="E72" s="505"/>
      <c r="F72" s="505"/>
      <c r="G72" s="505"/>
      <c r="H72" s="505"/>
      <c r="I72" s="505"/>
      <c r="J72" s="505"/>
      <c r="K72" s="505"/>
      <c r="L72" s="505"/>
      <c r="M72" s="505"/>
      <c r="N72" s="505"/>
      <c r="O72" s="505"/>
      <c r="P72" s="505"/>
      <c r="Q72" s="505"/>
      <c r="R72" s="505"/>
      <c r="S72" s="505"/>
      <c r="T72" s="505"/>
      <c r="U72" s="505"/>
      <c r="V72" s="505"/>
      <c r="W72" s="505"/>
      <c r="X72" s="505"/>
      <c r="Y72" s="505"/>
      <c r="Z72" s="505"/>
    </row>
    <row r="73" spans="1:26" x14ac:dyDescent="0.2">
      <c r="A73" s="505"/>
      <c r="B73" s="505"/>
      <c r="C73" s="505"/>
      <c r="D73" s="505"/>
      <c r="E73" s="505"/>
      <c r="F73" s="505"/>
      <c r="G73" s="505"/>
      <c r="H73" s="505"/>
      <c r="I73" s="505"/>
      <c r="J73" s="505"/>
      <c r="K73" s="505"/>
      <c r="L73" s="505"/>
      <c r="M73" s="505"/>
      <c r="N73" s="505"/>
      <c r="O73" s="505"/>
      <c r="P73" s="505"/>
      <c r="Q73" s="505"/>
      <c r="R73" s="505"/>
      <c r="S73" s="505"/>
      <c r="T73" s="505"/>
      <c r="U73" s="505"/>
      <c r="V73" s="505"/>
      <c r="W73" s="505"/>
      <c r="X73" s="505"/>
      <c r="Y73" s="505"/>
      <c r="Z73" s="505"/>
    </row>
    <row r="74" spans="1:26" x14ac:dyDescent="0.2">
      <c r="A74" s="505"/>
      <c r="B74" s="505"/>
      <c r="C74" s="505"/>
      <c r="D74" s="505"/>
      <c r="E74" s="505"/>
      <c r="F74" s="505"/>
      <c r="G74" s="505"/>
      <c r="H74" s="505"/>
      <c r="I74" s="505"/>
      <c r="J74" s="505"/>
      <c r="K74" s="505"/>
      <c r="L74" s="505"/>
      <c r="M74" s="505"/>
      <c r="N74" s="505"/>
      <c r="O74" s="505"/>
      <c r="P74" s="505"/>
      <c r="Q74" s="505"/>
      <c r="R74" s="505"/>
      <c r="S74" s="505"/>
      <c r="T74" s="505"/>
      <c r="U74" s="505"/>
      <c r="V74" s="505"/>
      <c r="W74" s="505"/>
      <c r="X74" s="505"/>
      <c r="Y74" s="505"/>
      <c r="Z74" s="505"/>
    </row>
    <row r="75" spans="1:26" x14ac:dyDescent="0.2">
      <c r="A75" s="505"/>
      <c r="B75" s="505"/>
      <c r="C75" s="505"/>
      <c r="D75" s="505"/>
      <c r="E75" s="505"/>
      <c r="F75" s="505"/>
      <c r="G75" s="505"/>
      <c r="H75" s="505"/>
      <c r="I75" s="505"/>
      <c r="J75" s="505"/>
      <c r="K75" s="505"/>
      <c r="L75" s="505"/>
      <c r="M75" s="505"/>
      <c r="N75" s="505"/>
      <c r="O75" s="505"/>
      <c r="P75" s="505"/>
      <c r="Q75" s="505"/>
      <c r="R75" s="505"/>
      <c r="S75" s="505"/>
      <c r="T75" s="505"/>
      <c r="U75" s="505"/>
      <c r="V75" s="505"/>
      <c r="W75" s="505"/>
      <c r="X75" s="505"/>
      <c r="Y75" s="505"/>
      <c r="Z75" s="505"/>
    </row>
    <row r="76" spans="1:26" x14ac:dyDescent="0.2">
      <c r="A76" s="505"/>
      <c r="B76" s="505"/>
      <c r="C76" s="505"/>
      <c r="D76" s="505"/>
      <c r="E76" s="505"/>
      <c r="F76" s="505"/>
      <c r="G76" s="505"/>
      <c r="H76" s="505"/>
      <c r="I76" s="505"/>
      <c r="J76" s="505"/>
      <c r="K76" s="505"/>
      <c r="L76" s="505"/>
      <c r="M76" s="505"/>
      <c r="N76" s="505"/>
      <c r="O76" s="505"/>
      <c r="P76" s="505"/>
      <c r="Q76" s="505"/>
      <c r="R76" s="505"/>
      <c r="S76" s="505"/>
      <c r="T76" s="505"/>
      <c r="U76" s="505"/>
      <c r="V76" s="505"/>
      <c r="W76" s="505"/>
      <c r="X76" s="505"/>
      <c r="Y76" s="505"/>
      <c r="Z76" s="505"/>
    </row>
    <row r="77" spans="1:26" x14ac:dyDescent="0.2">
      <c r="A77" s="505"/>
      <c r="B77" s="505"/>
      <c r="C77" s="505"/>
      <c r="D77" s="505"/>
      <c r="E77" s="505"/>
      <c r="F77" s="505"/>
      <c r="G77" s="505"/>
      <c r="H77" s="505"/>
      <c r="I77" s="505"/>
      <c r="J77" s="505"/>
      <c r="K77" s="505"/>
      <c r="L77" s="505"/>
      <c r="M77" s="505"/>
      <c r="N77" s="505"/>
      <c r="O77" s="505"/>
      <c r="P77" s="505"/>
      <c r="Q77" s="505"/>
      <c r="R77" s="505"/>
      <c r="S77" s="505"/>
      <c r="T77" s="505"/>
      <c r="U77" s="505"/>
      <c r="V77" s="505"/>
      <c r="W77" s="505"/>
      <c r="X77" s="505"/>
      <c r="Y77" s="505"/>
      <c r="Z77" s="505"/>
    </row>
    <row r="78" spans="1:26" x14ac:dyDescent="0.2">
      <c r="A78" s="505"/>
      <c r="B78" s="505"/>
      <c r="C78" s="505"/>
      <c r="D78" s="505"/>
      <c r="E78" s="505"/>
      <c r="F78" s="505"/>
      <c r="G78" s="505"/>
      <c r="H78" s="505"/>
      <c r="I78" s="505"/>
      <c r="J78" s="505"/>
      <c r="K78" s="505"/>
      <c r="L78" s="505"/>
      <c r="M78" s="505"/>
      <c r="N78" s="505"/>
      <c r="O78" s="505"/>
      <c r="P78" s="505"/>
      <c r="Q78" s="505"/>
      <c r="R78" s="505"/>
      <c r="S78" s="505"/>
      <c r="T78" s="505"/>
      <c r="U78" s="505"/>
      <c r="V78" s="505"/>
      <c r="W78" s="505"/>
      <c r="X78" s="505"/>
      <c r="Y78" s="505"/>
      <c r="Z78" s="505"/>
    </row>
    <row r="79" spans="1:26" x14ac:dyDescent="0.2">
      <c r="A79" s="505"/>
      <c r="B79" s="505"/>
      <c r="C79" s="505"/>
      <c r="D79" s="505"/>
      <c r="E79" s="505"/>
      <c r="F79" s="505"/>
      <c r="G79" s="505"/>
      <c r="H79" s="505"/>
      <c r="I79" s="505"/>
      <c r="J79" s="505"/>
      <c r="K79" s="505"/>
      <c r="L79" s="505"/>
      <c r="M79" s="505"/>
      <c r="N79" s="505"/>
      <c r="O79" s="505"/>
      <c r="P79" s="505"/>
      <c r="Q79" s="505"/>
      <c r="R79" s="505"/>
      <c r="S79" s="505"/>
      <c r="T79" s="505"/>
      <c r="U79" s="505"/>
      <c r="V79" s="505"/>
      <c r="W79" s="505"/>
      <c r="X79" s="505"/>
      <c r="Y79" s="505"/>
      <c r="Z79" s="505"/>
    </row>
    <row r="80" spans="1:26" x14ac:dyDescent="0.2">
      <c r="A80" s="505"/>
      <c r="B80" s="505"/>
      <c r="C80" s="505"/>
      <c r="D80" s="505"/>
      <c r="E80" s="505"/>
      <c r="F80" s="505"/>
      <c r="G80" s="505"/>
      <c r="H80" s="505"/>
      <c r="I80" s="505"/>
      <c r="J80" s="505"/>
      <c r="K80" s="505"/>
      <c r="L80" s="505"/>
      <c r="M80" s="505"/>
      <c r="N80" s="505"/>
      <c r="O80" s="505"/>
      <c r="P80" s="505"/>
      <c r="Q80" s="505"/>
      <c r="R80" s="505"/>
      <c r="S80" s="505"/>
      <c r="T80" s="505"/>
      <c r="U80" s="505"/>
      <c r="V80" s="505"/>
      <c r="W80" s="505"/>
      <c r="X80" s="505"/>
      <c r="Y80" s="505"/>
      <c r="Z80" s="505"/>
    </row>
    <row r="81" spans="1:26" x14ac:dyDescent="0.2">
      <c r="A81" s="505"/>
      <c r="B81" s="505"/>
      <c r="C81" s="505"/>
      <c r="D81" s="505"/>
      <c r="E81" s="505"/>
      <c r="F81" s="505"/>
      <c r="G81" s="505"/>
      <c r="H81" s="505"/>
      <c r="I81" s="505"/>
      <c r="J81" s="505"/>
      <c r="K81" s="505"/>
      <c r="L81" s="505"/>
      <c r="M81" s="505"/>
      <c r="N81" s="505"/>
      <c r="O81" s="505"/>
      <c r="P81" s="505"/>
      <c r="Q81" s="505"/>
      <c r="R81" s="505"/>
      <c r="S81" s="505"/>
      <c r="T81" s="505"/>
      <c r="U81" s="505"/>
      <c r="V81" s="505"/>
      <c r="W81" s="505"/>
      <c r="X81" s="505"/>
      <c r="Y81" s="505"/>
      <c r="Z81" s="505"/>
    </row>
    <row r="82" spans="1:26" x14ac:dyDescent="0.2">
      <c r="A82" s="505"/>
      <c r="B82" s="505"/>
      <c r="C82" s="505"/>
      <c r="D82" s="505"/>
      <c r="E82" s="505"/>
      <c r="F82" s="505"/>
      <c r="G82" s="505"/>
      <c r="H82" s="505"/>
      <c r="I82" s="505"/>
      <c r="J82" s="505"/>
      <c r="K82" s="505"/>
      <c r="L82" s="505"/>
      <c r="M82" s="505"/>
      <c r="N82" s="505"/>
      <c r="O82" s="505"/>
      <c r="P82" s="505"/>
      <c r="Q82" s="505"/>
      <c r="R82" s="505"/>
      <c r="S82" s="505"/>
      <c r="T82" s="505"/>
      <c r="U82" s="505"/>
      <c r="V82" s="505"/>
      <c r="W82" s="505"/>
      <c r="X82" s="505"/>
      <c r="Y82" s="505"/>
      <c r="Z82" s="505"/>
    </row>
    <row r="83" spans="1:26" x14ac:dyDescent="0.2">
      <c r="A83" s="505"/>
      <c r="B83" s="505"/>
      <c r="C83" s="505"/>
      <c r="D83" s="505"/>
      <c r="E83" s="505"/>
      <c r="F83" s="505"/>
      <c r="G83" s="505"/>
      <c r="H83" s="505"/>
      <c r="I83" s="505"/>
      <c r="J83" s="505"/>
      <c r="K83" s="505"/>
      <c r="L83" s="505"/>
      <c r="M83" s="505"/>
      <c r="N83" s="505"/>
      <c r="O83" s="505"/>
      <c r="P83" s="505"/>
      <c r="Q83" s="505"/>
      <c r="R83" s="505"/>
      <c r="S83" s="505"/>
      <c r="T83" s="505"/>
      <c r="U83" s="505"/>
      <c r="V83" s="505"/>
      <c r="W83" s="505"/>
      <c r="X83" s="505"/>
      <c r="Y83" s="505"/>
      <c r="Z83" s="505"/>
    </row>
    <row r="84" spans="1:26" x14ac:dyDescent="0.2">
      <c r="A84" s="505"/>
      <c r="B84" s="505"/>
      <c r="C84" s="505"/>
      <c r="D84" s="505"/>
      <c r="E84" s="505"/>
      <c r="F84" s="505"/>
      <c r="G84" s="505"/>
      <c r="H84" s="505"/>
      <c r="I84" s="505"/>
      <c r="J84" s="505"/>
      <c r="K84" s="505"/>
      <c r="L84" s="505"/>
      <c r="M84" s="505"/>
      <c r="N84" s="505"/>
      <c r="O84" s="505"/>
      <c r="P84" s="505"/>
      <c r="Q84" s="505"/>
      <c r="R84" s="505"/>
      <c r="S84" s="505"/>
      <c r="T84" s="505"/>
      <c r="U84" s="505"/>
      <c r="V84" s="505"/>
      <c r="W84" s="505"/>
      <c r="X84" s="505"/>
      <c r="Y84" s="505"/>
      <c r="Z84" s="505"/>
    </row>
    <row r="85" spans="1:26" x14ac:dyDescent="0.2">
      <c r="A85" s="505"/>
      <c r="B85" s="505"/>
      <c r="C85" s="505"/>
      <c r="D85" s="505"/>
      <c r="E85" s="505"/>
      <c r="F85" s="505"/>
      <c r="G85" s="505"/>
      <c r="H85" s="505"/>
      <c r="I85" s="505"/>
      <c r="J85" s="505"/>
      <c r="K85" s="505"/>
      <c r="L85" s="505"/>
      <c r="M85" s="505"/>
      <c r="N85" s="505"/>
      <c r="O85" s="505"/>
      <c r="P85" s="505"/>
      <c r="Q85" s="505"/>
      <c r="R85" s="505"/>
      <c r="S85" s="505"/>
      <c r="T85" s="505"/>
      <c r="U85" s="505"/>
      <c r="V85" s="505"/>
      <c r="W85" s="505"/>
      <c r="X85" s="505"/>
      <c r="Y85" s="505"/>
      <c r="Z85" s="505"/>
    </row>
    <row r="86" spans="1:26" x14ac:dyDescent="0.2">
      <c r="A86" s="505"/>
      <c r="B86" s="505"/>
      <c r="C86" s="505"/>
      <c r="D86" s="505"/>
      <c r="E86" s="505"/>
      <c r="F86" s="505"/>
      <c r="G86" s="505"/>
      <c r="H86" s="505"/>
      <c r="I86" s="505"/>
      <c r="J86" s="505"/>
      <c r="K86" s="505"/>
      <c r="L86" s="505"/>
      <c r="M86" s="505"/>
      <c r="N86" s="505"/>
      <c r="O86" s="505"/>
      <c r="P86" s="505"/>
      <c r="Q86" s="505"/>
      <c r="R86" s="505"/>
      <c r="S86" s="505"/>
      <c r="T86" s="505"/>
      <c r="U86" s="505"/>
      <c r="V86" s="505"/>
      <c r="W86" s="505"/>
      <c r="X86" s="505"/>
      <c r="Y86" s="505"/>
      <c r="Z86" s="505"/>
    </row>
    <row r="87" spans="1:26" x14ac:dyDescent="0.2">
      <c r="A87" s="505"/>
      <c r="B87" s="505"/>
      <c r="C87" s="505"/>
      <c r="D87" s="505"/>
      <c r="E87" s="505"/>
      <c r="F87" s="505"/>
      <c r="G87" s="505"/>
      <c r="H87" s="505"/>
      <c r="I87" s="505"/>
      <c r="J87" s="505"/>
      <c r="K87" s="505"/>
      <c r="L87" s="505"/>
      <c r="M87" s="505"/>
      <c r="N87" s="505"/>
      <c r="O87" s="505"/>
      <c r="P87" s="505"/>
      <c r="Q87" s="505"/>
      <c r="R87" s="505"/>
      <c r="S87" s="505"/>
      <c r="T87" s="505"/>
      <c r="U87" s="505"/>
      <c r="V87" s="505"/>
      <c r="W87" s="505"/>
      <c r="X87" s="505"/>
      <c r="Y87" s="505"/>
      <c r="Z87" s="505"/>
    </row>
    <row r="88" spans="1:26" x14ac:dyDescent="0.2">
      <c r="A88" s="505"/>
      <c r="B88" s="505"/>
      <c r="C88" s="505"/>
      <c r="D88" s="505"/>
      <c r="E88" s="505"/>
      <c r="F88" s="505"/>
      <c r="G88" s="505"/>
      <c r="H88" s="505"/>
      <c r="I88" s="505"/>
      <c r="J88" s="505"/>
      <c r="K88" s="505"/>
      <c r="L88" s="505"/>
      <c r="M88" s="505"/>
      <c r="N88" s="505"/>
      <c r="O88" s="505"/>
      <c r="P88" s="505"/>
      <c r="Q88" s="505"/>
      <c r="R88" s="505"/>
      <c r="S88" s="505"/>
      <c r="T88" s="505"/>
      <c r="U88" s="505"/>
      <c r="V88" s="505"/>
      <c r="W88" s="505"/>
      <c r="X88" s="505"/>
      <c r="Y88" s="505"/>
      <c r="Z88" s="505"/>
    </row>
    <row r="89" spans="1:26" x14ac:dyDescent="0.2">
      <c r="A89" s="505"/>
      <c r="B89" s="505"/>
      <c r="C89" s="505"/>
      <c r="D89" s="505"/>
      <c r="E89" s="505"/>
      <c r="F89" s="505"/>
      <c r="G89" s="505"/>
      <c r="H89" s="505"/>
      <c r="I89" s="505"/>
      <c r="J89" s="505"/>
      <c r="K89" s="505"/>
      <c r="L89" s="505"/>
      <c r="M89" s="505"/>
      <c r="N89" s="505"/>
      <c r="O89" s="505"/>
      <c r="P89" s="505"/>
      <c r="Q89" s="505"/>
      <c r="R89" s="505"/>
      <c r="S89" s="505"/>
      <c r="T89" s="505"/>
      <c r="U89" s="505"/>
      <c r="V89" s="505"/>
      <c r="W89" s="505"/>
      <c r="X89" s="505"/>
      <c r="Y89" s="505"/>
      <c r="Z89" s="505"/>
    </row>
    <row r="90" spans="1:26" x14ac:dyDescent="0.2">
      <c r="A90" s="505"/>
      <c r="B90" s="505"/>
      <c r="C90" s="505"/>
      <c r="D90" s="505"/>
      <c r="E90" s="505"/>
      <c r="F90" s="505"/>
      <c r="G90" s="505"/>
      <c r="H90" s="505"/>
      <c r="I90" s="505"/>
      <c r="J90" s="505"/>
      <c r="K90" s="505"/>
      <c r="L90" s="505"/>
      <c r="M90" s="505"/>
      <c r="N90" s="505"/>
      <c r="O90" s="505"/>
      <c r="P90" s="505"/>
      <c r="Q90" s="505"/>
      <c r="R90" s="505"/>
      <c r="S90" s="505"/>
      <c r="T90" s="505"/>
      <c r="U90" s="505"/>
      <c r="V90" s="505"/>
      <c r="W90" s="505"/>
      <c r="X90" s="505"/>
      <c r="Y90" s="505"/>
      <c r="Z90" s="505"/>
    </row>
    <row r="91" spans="1:26" x14ac:dyDescent="0.2">
      <c r="A91" s="505"/>
      <c r="B91" s="505"/>
      <c r="C91" s="505"/>
      <c r="D91" s="505"/>
      <c r="E91" s="505"/>
      <c r="F91" s="505"/>
      <c r="G91" s="505"/>
      <c r="H91" s="505"/>
      <c r="I91" s="505"/>
      <c r="J91" s="505"/>
      <c r="K91" s="505"/>
      <c r="L91" s="505"/>
      <c r="M91" s="505"/>
      <c r="N91" s="505"/>
      <c r="O91" s="505"/>
      <c r="P91" s="505"/>
      <c r="Q91" s="505"/>
      <c r="R91" s="505"/>
      <c r="S91" s="505"/>
      <c r="T91" s="505"/>
      <c r="U91" s="505"/>
      <c r="V91" s="505"/>
      <c r="W91" s="505"/>
      <c r="X91" s="505"/>
      <c r="Y91" s="505"/>
      <c r="Z91" s="505"/>
    </row>
    <row r="92" spans="1:26" x14ac:dyDescent="0.2">
      <c r="A92" s="505"/>
      <c r="B92" s="505"/>
      <c r="C92" s="505"/>
      <c r="D92" s="505"/>
      <c r="E92" s="505"/>
      <c r="F92" s="505"/>
      <c r="G92" s="505"/>
      <c r="H92" s="505"/>
      <c r="I92" s="505"/>
      <c r="J92" s="505"/>
      <c r="K92" s="505"/>
      <c r="L92" s="505"/>
      <c r="M92" s="505"/>
      <c r="N92" s="505"/>
      <c r="O92" s="505"/>
      <c r="P92" s="505"/>
      <c r="Q92" s="505"/>
      <c r="R92" s="505"/>
      <c r="S92" s="505"/>
      <c r="T92" s="505"/>
      <c r="U92" s="505"/>
      <c r="V92" s="505"/>
      <c r="W92" s="505"/>
      <c r="X92" s="505"/>
      <c r="Y92" s="505"/>
      <c r="Z92" s="505"/>
    </row>
    <row r="93" spans="1:26" x14ac:dyDescent="0.2">
      <c r="A93" s="505"/>
      <c r="B93" s="505"/>
      <c r="C93" s="505"/>
      <c r="D93" s="505"/>
      <c r="E93" s="505"/>
      <c r="F93" s="505"/>
      <c r="G93" s="505"/>
      <c r="H93" s="505"/>
      <c r="I93" s="505"/>
      <c r="J93" s="505"/>
      <c r="K93" s="505"/>
      <c r="L93" s="505"/>
      <c r="M93" s="505"/>
      <c r="N93" s="505"/>
      <c r="O93" s="505"/>
      <c r="P93" s="505"/>
      <c r="Q93" s="505"/>
      <c r="R93" s="505"/>
      <c r="S93" s="505"/>
      <c r="T93" s="505"/>
      <c r="U93" s="505"/>
      <c r="V93" s="505"/>
      <c r="W93" s="505"/>
      <c r="X93" s="505"/>
      <c r="Y93" s="505"/>
      <c r="Z93" s="505"/>
    </row>
    <row r="94" spans="1:26" x14ac:dyDescent="0.2">
      <c r="A94" s="505"/>
      <c r="B94" s="505"/>
      <c r="C94" s="505"/>
      <c r="D94" s="505"/>
      <c r="E94" s="505"/>
      <c r="F94" s="505"/>
      <c r="G94" s="505"/>
      <c r="H94" s="505"/>
      <c r="I94" s="505"/>
      <c r="J94" s="505"/>
      <c r="K94" s="505"/>
      <c r="L94" s="505"/>
      <c r="M94" s="505"/>
      <c r="N94" s="505"/>
      <c r="O94" s="505"/>
      <c r="P94" s="505"/>
      <c r="Q94" s="505"/>
      <c r="R94" s="505"/>
      <c r="S94" s="505"/>
      <c r="T94" s="505"/>
      <c r="U94" s="505"/>
      <c r="V94" s="505"/>
      <c r="W94" s="505"/>
      <c r="X94" s="505"/>
      <c r="Y94" s="505"/>
      <c r="Z94" s="505"/>
    </row>
    <row r="95" spans="1:26" x14ac:dyDescent="0.2">
      <c r="A95" s="505"/>
      <c r="B95" s="505"/>
      <c r="C95" s="505"/>
      <c r="D95" s="505"/>
      <c r="E95" s="505"/>
      <c r="F95" s="505"/>
      <c r="G95" s="505"/>
      <c r="H95" s="505"/>
      <c r="I95" s="505"/>
      <c r="J95" s="505"/>
      <c r="K95" s="505"/>
      <c r="L95" s="505"/>
      <c r="M95" s="505"/>
      <c r="N95" s="505"/>
      <c r="O95" s="505"/>
      <c r="P95" s="505"/>
      <c r="Q95" s="505"/>
      <c r="R95" s="505"/>
      <c r="S95" s="505"/>
      <c r="T95" s="505"/>
      <c r="U95" s="505"/>
      <c r="V95" s="505"/>
      <c r="W95" s="505"/>
      <c r="X95" s="505"/>
      <c r="Y95" s="505"/>
      <c r="Z95" s="505"/>
    </row>
    <row r="96" spans="1:26" x14ac:dyDescent="0.2">
      <c r="A96" s="505"/>
      <c r="B96" s="505"/>
      <c r="C96" s="505"/>
      <c r="D96" s="505"/>
      <c r="E96" s="505"/>
      <c r="F96" s="505"/>
      <c r="G96" s="505"/>
      <c r="H96" s="505"/>
      <c r="I96" s="505"/>
      <c r="J96" s="505"/>
      <c r="K96" s="505"/>
      <c r="L96" s="505"/>
      <c r="M96" s="505"/>
      <c r="N96" s="505"/>
      <c r="O96" s="505"/>
      <c r="P96" s="505"/>
      <c r="Q96" s="505"/>
      <c r="R96" s="505"/>
      <c r="S96" s="505"/>
      <c r="T96" s="505"/>
      <c r="U96" s="505"/>
      <c r="V96" s="505"/>
      <c r="W96" s="505"/>
      <c r="X96" s="505"/>
      <c r="Y96" s="505"/>
      <c r="Z96" s="505"/>
    </row>
    <row r="97" spans="1:26" x14ac:dyDescent="0.2">
      <c r="A97" s="505"/>
      <c r="B97" s="505"/>
      <c r="C97" s="505"/>
      <c r="D97" s="505"/>
      <c r="E97" s="505"/>
      <c r="F97" s="505"/>
      <c r="G97" s="505"/>
      <c r="H97" s="505"/>
      <c r="I97" s="505"/>
      <c r="J97" s="505"/>
      <c r="K97" s="505"/>
      <c r="L97" s="505"/>
      <c r="M97" s="505"/>
      <c r="N97" s="505"/>
      <c r="O97" s="505"/>
      <c r="P97" s="505"/>
      <c r="Q97" s="505"/>
      <c r="R97" s="505"/>
      <c r="S97" s="505"/>
      <c r="T97" s="505"/>
      <c r="U97" s="505"/>
      <c r="V97" s="505"/>
      <c r="W97" s="505"/>
      <c r="X97" s="505"/>
      <c r="Y97" s="505"/>
      <c r="Z97" s="505"/>
    </row>
    <row r="98" spans="1:26" x14ac:dyDescent="0.2">
      <c r="A98" s="505"/>
      <c r="B98" s="505"/>
      <c r="C98" s="505"/>
      <c r="D98" s="505"/>
      <c r="E98" s="505"/>
      <c r="F98" s="505"/>
      <c r="G98" s="505"/>
      <c r="H98" s="505"/>
      <c r="I98" s="505"/>
      <c r="J98" s="505"/>
      <c r="K98" s="505"/>
      <c r="L98" s="505"/>
      <c r="M98" s="505"/>
      <c r="N98" s="505"/>
      <c r="O98" s="505"/>
      <c r="P98" s="505"/>
      <c r="Q98" s="505"/>
      <c r="R98" s="505"/>
      <c r="S98" s="505"/>
      <c r="T98" s="505"/>
      <c r="U98" s="505"/>
      <c r="V98" s="505"/>
      <c r="W98" s="505"/>
      <c r="X98" s="505"/>
      <c r="Y98" s="505"/>
      <c r="Z98" s="505"/>
    </row>
    <row r="99" spans="1:26" x14ac:dyDescent="0.2">
      <c r="A99" s="505"/>
      <c r="B99" s="505"/>
      <c r="C99" s="505"/>
      <c r="D99" s="505"/>
      <c r="E99" s="505"/>
      <c r="F99" s="505"/>
      <c r="G99" s="505"/>
      <c r="H99" s="505"/>
      <c r="I99" s="505"/>
      <c r="J99" s="505"/>
      <c r="K99" s="505"/>
      <c r="L99" s="505"/>
      <c r="M99" s="505"/>
      <c r="N99" s="505"/>
      <c r="O99" s="505"/>
      <c r="P99" s="505"/>
      <c r="Q99" s="505"/>
      <c r="R99" s="505"/>
      <c r="S99" s="505"/>
      <c r="T99" s="505"/>
      <c r="U99" s="505"/>
      <c r="V99" s="505"/>
      <c r="W99" s="505"/>
      <c r="X99" s="505"/>
      <c r="Y99" s="505"/>
      <c r="Z99" s="505"/>
    </row>
    <row r="100" spans="1:26" x14ac:dyDescent="0.2">
      <c r="A100" s="505"/>
      <c r="B100" s="505"/>
      <c r="C100" s="505"/>
      <c r="D100" s="505"/>
      <c r="E100" s="505"/>
      <c r="F100" s="505"/>
      <c r="G100" s="505"/>
      <c r="H100" s="505"/>
      <c r="I100" s="505"/>
      <c r="J100" s="505"/>
      <c r="K100" s="505"/>
      <c r="L100" s="505"/>
      <c r="M100" s="505"/>
      <c r="N100" s="505"/>
      <c r="O100" s="505"/>
      <c r="P100" s="505"/>
      <c r="Q100" s="505"/>
      <c r="R100" s="505"/>
      <c r="S100" s="505"/>
      <c r="T100" s="505"/>
      <c r="U100" s="505"/>
      <c r="V100" s="505"/>
      <c r="W100" s="505"/>
      <c r="X100" s="505"/>
      <c r="Y100" s="505"/>
      <c r="Z100" s="505"/>
    </row>
    <row r="101" spans="1:26" x14ac:dyDescent="0.2">
      <c r="A101" s="505"/>
      <c r="B101" s="505"/>
      <c r="C101" s="505"/>
      <c r="D101" s="505"/>
      <c r="E101" s="505"/>
      <c r="F101" s="505"/>
      <c r="G101" s="505"/>
      <c r="H101" s="505"/>
      <c r="I101" s="505"/>
      <c r="J101" s="505"/>
      <c r="K101" s="505"/>
      <c r="L101" s="505"/>
      <c r="M101" s="505"/>
      <c r="N101" s="505"/>
      <c r="O101" s="505"/>
      <c r="P101" s="505"/>
      <c r="Q101" s="505"/>
      <c r="R101" s="505"/>
      <c r="S101" s="505"/>
      <c r="T101" s="505"/>
      <c r="U101" s="505"/>
      <c r="V101" s="505"/>
      <c r="W101" s="505"/>
      <c r="X101" s="505"/>
      <c r="Y101" s="505"/>
      <c r="Z101" s="505"/>
    </row>
    <row r="102" spans="1:26" x14ac:dyDescent="0.2">
      <c r="A102" s="505"/>
      <c r="B102" s="505"/>
      <c r="C102" s="505"/>
      <c r="D102" s="505"/>
      <c r="E102" s="505"/>
      <c r="F102" s="505"/>
      <c r="G102" s="505"/>
      <c r="H102" s="505"/>
      <c r="I102" s="505"/>
      <c r="J102" s="505"/>
      <c r="K102" s="505"/>
      <c r="L102" s="505"/>
      <c r="M102" s="505"/>
      <c r="N102" s="505"/>
      <c r="O102" s="505"/>
      <c r="P102" s="505"/>
      <c r="Q102" s="505"/>
      <c r="R102" s="505"/>
      <c r="S102" s="505"/>
      <c r="T102" s="505"/>
      <c r="U102" s="505"/>
      <c r="V102" s="505"/>
      <c r="W102" s="505"/>
      <c r="X102" s="505"/>
      <c r="Y102" s="505"/>
      <c r="Z102" s="505"/>
    </row>
    <row r="103" spans="1:26" x14ac:dyDescent="0.2">
      <c r="A103" s="505"/>
      <c r="B103" s="505"/>
      <c r="C103" s="505"/>
      <c r="D103" s="505"/>
      <c r="E103" s="505"/>
      <c r="F103" s="505"/>
      <c r="G103" s="505"/>
      <c r="H103" s="505"/>
      <c r="I103" s="505"/>
      <c r="J103" s="505"/>
      <c r="K103" s="505"/>
      <c r="L103" s="505"/>
      <c r="M103" s="505"/>
      <c r="N103" s="505"/>
      <c r="O103" s="505"/>
      <c r="P103" s="505"/>
      <c r="Q103" s="505"/>
      <c r="R103" s="505"/>
      <c r="S103" s="505"/>
      <c r="T103" s="505"/>
      <c r="U103" s="505"/>
      <c r="V103" s="505"/>
      <c r="W103" s="505"/>
      <c r="X103" s="505"/>
      <c r="Y103" s="505"/>
      <c r="Z103" s="505"/>
    </row>
    <row r="104" spans="1:26" x14ac:dyDescent="0.2">
      <c r="A104" s="505"/>
      <c r="B104" s="505"/>
      <c r="C104" s="505"/>
      <c r="D104" s="505"/>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row>
    <row r="105" spans="1:26" x14ac:dyDescent="0.2">
      <c r="A105" s="505"/>
      <c r="B105" s="505"/>
      <c r="C105" s="505"/>
      <c r="D105" s="505"/>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row>
    <row r="106" spans="1:26" x14ac:dyDescent="0.2">
      <c r="A106" s="505"/>
      <c r="B106" s="505"/>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row>
    <row r="107" spans="1:26" x14ac:dyDescent="0.2">
      <c r="A107" s="505"/>
      <c r="B107" s="505"/>
      <c r="C107" s="505"/>
      <c r="D107" s="505"/>
      <c r="E107" s="505"/>
      <c r="F107" s="505"/>
      <c r="G107" s="505"/>
      <c r="H107" s="505"/>
      <c r="I107" s="505"/>
      <c r="J107" s="505"/>
      <c r="K107" s="505"/>
      <c r="L107" s="505"/>
      <c r="M107" s="505"/>
      <c r="N107" s="505"/>
      <c r="O107" s="505"/>
      <c r="P107" s="505"/>
      <c r="Q107" s="505"/>
      <c r="R107" s="505"/>
      <c r="S107" s="505"/>
      <c r="T107" s="505"/>
      <c r="U107" s="505"/>
      <c r="V107" s="505"/>
      <c r="W107" s="505"/>
      <c r="X107" s="505"/>
      <c r="Y107" s="505"/>
      <c r="Z107" s="505"/>
    </row>
    <row r="108" spans="1:26" x14ac:dyDescent="0.2">
      <c r="A108" s="505"/>
      <c r="B108" s="505"/>
      <c r="C108" s="505"/>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row>
    <row r="109" spans="1:26" x14ac:dyDescent="0.2">
      <c r="A109" s="505"/>
      <c r="B109" s="505"/>
      <c r="C109" s="505"/>
      <c r="D109" s="505"/>
      <c r="E109" s="505"/>
      <c r="F109" s="505"/>
      <c r="G109" s="505"/>
      <c r="H109" s="505"/>
      <c r="I109" s="505"/>
      <c r="J109" s="505"/>
      <c r="K109" s="505"/>
      <c r="L109" s="505"/>
      <c r="M109" s="505"/>
      <c r="N109" s="505"/>
      <c r="O109" s="505"/>
      <c r="P109" s="505"/>
      <c r="Q109" s="505"/>
      <c r="R109" s="505"/>
      <c r="S109" s="505"/>
      <c r="T109" s="505"/>
      <c r="U109" s="505"/>
      <c r="V109" s="505"/>
      <c r="W109" s="505"/>
      <c r="X109" s="505"/>
      <c r="Y109" s="505"/>
      <c r="Z109" s="505"/>
    </row>
    <row r="110" spans="1:26" x14ac:dyDescent="0.2">
      <c r="A110" s="505"/>
      <c r="B110" s="505"/>
      <c r="C110" s="505"/>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5"/>
      <c r="Z110" s="505"/>
    </row>
  </sheetData>
  <mergeCells count="20">
    <mergeCell ref="B37:E37"/>
    <mergeCell ref="B38:E38"/>
    <mergeCell ref="B31:E31"/>
    <mergeCell ref="B32:E32"/>
    <mergeCell ref="B33:E33"/>
    <mergeCell ref="B34:E34"/>
    <mergeCell ref="B35:E35"/>
    <mergeCell ref="B36:E36"/>
    <mergeCell ref="B30:E30"/>
    <mergeCell ref="A1:B1"/>
    <mergeCell ref="D2:E2"/>
    <mergeCell ref="D3:E3"/>
    <mergeCell ref="D4:E4"/>
    <mergeCell ref="D5:E5"/>
    <mergeCell ref="A8:E8"/>
    <mergeCell ref="A9:E15"/>
    <mergeCell ref="A18:E18"/>
    <mergeCell ref="A19:E25"/>
    <mergeCell ref="B28:E28"/>
    <mergeCell ref="B29:E2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9"/>
  <sheetViews>
    <sheetView showGridLines="0" topLeftCell="A25" zoomScale="75" workbookViewId="0">
      <selection activeCell="A19" sqref="A19:E25"/>
    </sheetView>
  </sheetViews>
  <sheetFormatPr defaultColWidth="12.42578125" defaultRowHeight="14.25" x14ac:dyDescent="0.2"/>
  <cols>
    <col min="1" max="1" width="2.42578125" style="681" customWidth="1"/>
    <col min="2" max="2" width="2.85546875" style="681" customWidth="1"/>
    <col min="3" max="3" width="2.5703125" style="681" customWidth="1"/>
    <col min="4" max="4" width="9.5703125" style="681" customWidth="1"/>
    <col min="5" max="5" width="10.28515625" style="681" customWidth="1"/>
    <col min="6" max="6" width="8.42578125" style="681" customWidth="1"/>
    <col min="7" max="7" width="10.42578125" style="681" customWidth="1"/>
    <col min="8" max="8" width="7.140625" style="681" bestFit="1" customWidth="1"/>
    <col min="9" max="9" width="4.7109375" style="681" customWidth="1"/>
    <col min="10" max="10" width="12" style="681" customWidth="1"/>
    <col min="11" max="11" width="3.5703125" style="681" customWidth="1"/>
    <col min="12" max="12" width="4.7109375" style="681" customWidth="1"/>
    <col min="13" max="13" width="3.5703125" style="681" customWidth="1"/>
    <col min="14" max="14" width="4.7109375" style="681" customWidth="1"/>
    <col min="15" max="15" width="3.42578125" style="681" customWidth="1"/>
    <col min="16" max="16" width="4.7109375" style="681" customWidth="1"/>
    <col min="17" max="17" width="8.5703125" style="681" customWidth="1"/>
    <col min="18" max="18" width="7.42578125" style="681" customWidth="1"/>
    <col min="19" max="19" width="5.7109375" style="681" customWidth="1"/>
    <col min="20" max="20" width="11.7109375" style="681" customWidth="1"/>
    <col min="21" max="21" width="11.28515625" style="681" customWidth="1"/>
    <col min="22" max="22" width="7.7109375" style="681" bestFit="1" customWidth="1"/>
    <col min="23" max="23" width="6.42578125" style="681" customWidth="1"/>
    <col min="24" max="24" width="15.5703125" style="681" bestFit="1" customWidth="1"/>
    <col min="25" max="25" width="14.85546875" style="681" bestFit="1" customWidth="1"/>
    <col min="26" max="16384" width="12.42578125" style="681"/>
  </cols>
  <sheetData>
    <row r="1" spans="1:35" ht="15.75" x14ac:dyDescent="0.25">
      <c r="A1" s="679" t="s">
        <v>710</v>
      </c>
      <c r="B1" s="679"/>
      <c r="C1" s="679"/>
      <c r="D1" s="679"/>
      <c r="E1" s="679"/>
      <c r="F1" s="679"/>
      <c r="G1" s="679"/>
      <c r="H1" s="679"/>
      <c r="I1" s="679"/>
      <c r="J1" s="679"/>
      <c r="K1" s="679"/>
      <c r="L1" s="679"/>
      <c r="M1" s="679"/>
      <c r="N1" s="679"/>
      <c r="O1" s="679"/>
      <c r="P1" s="679"/>
      <c r="Q1" s="679"/>
      <c r="R1" s="679"/>
      <c r="S1" s="679"/>
      <c r="T1" s="679"/>
      <c r="U1" s="679"/>
      <c r="V1" s="679"/>
      <c r="W1" s="680"/>
    </row>
    <row r="2" spans="1:35" s="685" customFormat="1" ht="14.25" customHeight="1" x14ac:dyDescent="0.2">
      <c r="A2" s="682" t="s">
        <v>711</v>
      </c>
      <c r="B2" s="683"/>
      <c r="C2" s="683"/>
      <c r="D2" s="683"/>
      <c r="E2" s="683"/>
      <c r="F2" s="683"/>
      <c r="G2" s="683"/>
      <c r="H2" s="683"/>
      <c r="I2" s="683"/>
      <c r="J2" s="683"/>
      <c r="K2" s="683"/>
      <c r="L2" s="683"/>
      <c r="M2" s="683"/>
      <c r="N2" s="683"/>
      <c r="O2" s="683"/>
      <c r="P2" s="683"/>
      <c r="Q2" s="683"/>
      <c r="R2" s="683"/>
      <c r="S2" s="683"/>
      <c r="T2" s="683"/>
      <c r="U2" s="683"/>
      <c r="V2" s="683"/>
      <c r="W2" s="684"/>
    </row>
    <row r="3" spans="1:35" s="685" customFormat="1" ht="14.25" customHeight="1" x14ac:dyDescent="0.2">
      <c r="A3" s="686" t="s">
        <v>712</v>
      </c>
      <c r="B3" s="683"/>
      <c r="C3" s="683"/>
      <c r="D3" s="683"/>
      <c r="E3" s="683"/>
      <c r="F3" s="683"/>
      <c r="G3" s="683"/>
      <c r="H3" s="683"/>
      <c r="I3" s="683"/>
      <c r="J3" s="683"/>
      <c r="K3" s="683"/>
      <c r="L3" s="683"/>
      <c r="M3" s="683"/>
      <c r="N3" s="683"/>
      <c r="O3" s="683"/>
      <c r="P3" s="683"/>
      <c r="Q3" s="683"/>
      <c r="R3" s="683"/>
      <c r="S3" s="683"/>
      <c r="T3" s="683"/>
      <c r="U3" s="683"/>
      <c r="V3" s="683"/>
      <c r="W3" s="684"/>
    </row>
    <row r="4" spans="1:35" ht="14.25" customHeight="1" x14ac:dyDescent="0.25">
      <c r="A4" s="687"/>
      <c r="B4" s="688"/>
      <c r="C4" s="688"/>
      <c r="D4" s="688"/>
      <c r="E4" s="688"/>
      <c r="F4" s="688"/>
      <c r="G4" s="688"/>
      <c r="H4" s="688"/>
      <c r="I4" s="688"/>
      <c r="J4" s="688"/>
      <c r="K4" s="688"/>
      <c r="L4" s="689"/>
      <c r="M4" s="688"/>
      <c r="N4" s="688"/>
      <c r="O4" s="688"/>
      <c r="P4" s="688"/>
      <c r="Q4" s="688"/>
      <c r="R4" s="690" t="s">
        <v>713</v>
      </c>
      <c r="S4" s="690"/>
      <c r="T4" s="690"/>
      <c r="U4" s="690"/>
      <c r="V4" s="690"/>
      <c r="W4" s="691"/>
    </row>
    <row r="5" spans="1:35" ht="17.45" customHeight="1" x14ac:dyDescent="0.2">
      <c r="A5" s="692" t="s">
        <v>700</v>
      </c>
      <c r="B5" s="688"/>
      <c r="C5" s="688"/>
      <c r="D5" s="688"/>
      <c r="E5" s="693"/>
      <c r="F5" s="694"/>
      <c r="G5" s="694"/>
      <c r="H5" s="694"/>
      <c r="I5" s="694"/>
      <c r="J5" s="694"/>
      <c r="K5" s="694"/>
      <c r="L5" s="694"/>
      <c r="M5" s="694"/>
      <c r="N5" s="694"/>
      <c r="O5" s="694"/>
      <c r="P5" s="695"/>
      <c r="Q5" s="688"/>
      <c r="R5" s="696" t="s">
        <v>714</v>
      </c>
      <c r="S5" s="691"/>
      <c r="T5" s="691"/>
      <c r="U5" s="691"/>
      <c r="V5" s="697">
        <v>0.6</v>
      </c>
      <c r="W5" s="691"/>
      <c r="X5" s="698"/>
      <c r="Y5" s="699"/>
      <c r="Z5" s="699"/>
      <c r="AA5" s="699"/>
      <c r="AB5" s="699"/>
      <c r="AC5" s="699"/>
      <c r="AD5" s="699"/>
      <c r="AE5" s="699"/>
      <c r="AF5" s="699"/>
      <c r="AG5" s="699"/>
      <c r="AH5" s="699"/>
      <c r="AI5" s="698"/>
    </row>
    <row r="6" spans="1:35" ht="17.45" customHeight="1" x14ac:dyDescent="0.2">
      <c r="A6" s="692" t="s">
        <v>715</v>
      </c>
      <c r="B6" s="688"/>
      <c r="C6" s="688"/>
      <c r="D6" s="688"/>
      <c r="E6" s="693"/>
      <c r="F6" s="694"/>
      <c r="G6" s="694"/>
      <c r="H6" s="694"/>
      <c r="I6" s="694"/>
      <c r="J6" s="694"/>
      <c r="K6" s="694"/>
      <c r="L6" s="694"/>
      <c r="M6" s="694"/>
      <c r="N6" s="694"/>
      <c r="O6" s="694"/>
      <c r="P6" s="695"/>
      <c r="Q6" s="688"/>
      <c r="R6" s="692" t="s">
        <v>716</v>
      </c>
      <c r="S6" s="680"/>
      <c r="T6" s="691"/>
      <c r="U6" s="691"/>
      <c r="V6" s="700">
        <v>3</v>
      </c>
      <c r="W6" s="691"/>
      <c r="X6" s="698"/>
      <c r="Y6" s="699"/>
      <c r="Z6" s="699"/>
      <c r="AA6" s="699"/>
      <c r="AB6" s="699"/>
      <c r="AC6" s="699"/>
      <c r="AD6" s="699"/>
      <c r="AE6" s="699"/>
      <c r="AF6" s="699"/>
      <c r="AG6" s="699"/>
      <c r="AH6" s="699"/>
      <c r="AI6" s="698"/>
    </row>
    <row r="7" spans="1:35" ht="17.45" customHeight="1" x14ac:dyDescent="0.2">
      <c r="A7" s="692" t="s">
        <v>39</v>
      </c>
      <c r="B7" s="691"/>
      <c r="C7" s="691"/>
      <c r="D7" s="691"/>
      <c r="E7" s="693"/>
      <c r="F7" s="694"/>
      <c r="G7" s="694"/>
      <c r="H7" s="694"/>
      <c r="I7" s="694"/>
      <c r="J7" s="694"/>
      <c r="K7" s="694"/>
      <c r="L7" s="694"/>
      <c r="M7" s="694"/>
      <c r="N7" s="694"/>
      <c r="O7" s="694"/>
      <c r="P7" s="695"/>
      <c r="Q7" s="680"/>
      <c r="R7" s="692" t="s">
        <v>717</v>
      </c>
      <c r="S7" s="691"/>
      <c r="T7" s="691"/>
      <c r="U7" s="691"/>
      <c r="V7" s="700">
        <v>9</v>
      </c>
      <c r="W7" s="691"/>
      <c r="X7" s="701"/>
      <c r="Y7" s="698"/>
      <c r="Z7" s="698"/>
      <c r="AA7" s="698"/>
      <c r="AB7" s="698"/>
      <c r="AC7" s="698"/>
      <c r="AD7" s="698"/>
      <c r="AE7" s="698"/>
      <c r="AF7" s="698"/>
      <c r="AG7" s="698"/>
      <c r="AH7" s="698"/>
      <c r="AI7" s="701"/>
    </row>
    <row r="8" spans="1:35" ht="17.45" customHeight="1" x14ac:dyDescent="0.2">
      <c r="A8" s="696" t="s">
        <v>718</v>
      </c>
      <c r="B8" s="691"/>
      <c r="C8" s="691"/>
      <c r="D8" s="691"/>
      <c r="E8" s="702"/>
      <c r="F8" s="703"/>
      <c r="G8" s="703"/>
      <c r="H8" s="703"/>
      <c r="I8" s="703"/>
      <c r="J8" s="703"/>
      <c r="K8" s="703"/>
      <c r="L8" s="703"/>
      <c r="M8" s="703"/>
      <c r="N8" s="703"/>
      <c r="O8" s="703"/>
      <c r="P8" s="704"/>
      <c r="Q8" s="691"/>
      <c r="R8" s="692" t="s">
        <v>719</v>
      </c>
      <c r="S8" s="680"/>
      <c r="T8" s="691"/>
      <c r="U8" s="691"/>
      <c r="V8" s="700">
        <v>1</v>
      </c>
      <c r="W8" s="691"/>
      <c r="X8" s="701"/>
      <c r="Y8" s="698"/>
      <c r="Z8" s="698"/>
      <c r="AA8" s="698"/>
      <c r="AB8" s="698"/>
      <c r="AC8" s="698"/>
      <c r="AD8" s="698"/>
      <c r="AE8" s="698"/>
      <c r="AF8" s="698"/>
      <c r="AG8" s="698"/>
      <c r="AH8" s="698"/>
      <c r="AI8" s="701"/>
    </row>
    <row r="9" spans="1:35" ht="17.45" customHeight="1" x14ac:dyDescent="0.2">
      <c r="A9" s="696" t="s">
        <v>720</v>
      </c>
      <c r="B9" s="691"/>
      <c r="C9" s="691"/>
      <c r="D9" s="691"/>
      <c r="E9" s="702"/>
      <c r="F9" s="703"/>
      <c r="G9" s="703"/>
      <c r="H9" s="703"/>
      <c r="I9" s="703"/>
      <c r="J9" s="703"/>
      <c r="K9" s="703"/>
      <c r="L9" s="703"/>
      <c r="M9" s="703"/>
      <c r="N9" s="703"/>
      <c r="O9" s="703"/>
      <c r="P9" s="704"/>
      <c r="Q9" s="691"/>
      <c r="R9" s="696" t="s">
        <v>721</v>
      </c>
      <c r="S9" s="691"/>
      <c r="T9" s="691"/>
      <c r="U9" s="691"/>
      <c r="V9" s="697">
        <v>0.32</v>
      </c>
      <c r="W9" s="691"/>
      <c r="X9" s="705"/>
      <c r="Y9" s="698"/>
      <c r="Z9" s="698"/>
      <c r="AA9" s="698"/>
      <c r="AB9" s="698"/>
      <c r="AC9" s="698"/>
      <c r="AD9" s="698"/>
      <c r="AE9" s="698"/>
      <c r="AF9" s="698"/>
      <c r="AG9" s="698"/>
      <c r="AH9" s="698"/>
      <c r="AI9" s="705"/>
    </row>
    <row r="10" spans="1:35" ht="15" thickBot="1" x14ac:dyDescent="0.25">
      <c r="A10" s="706"/>
      <c r="B10" s="707"/>
      <c r="C10" s="707"/>
      <c r="D10" s="707"/>
      <c r="E10" s="707"/>
      <c r="F10" s="707"/>
      <c r="G10" s="707"/>
      <c r="H10" s="707"/>
      <c r="I10" s="707"/>
      <c r="J10" s="707"/>
      <c r="K10" s="707"/>
      <c r="L10" s="707"/>
      <c r="M10" s="707"/>
      <c r="N10" s="707"/>
      <c r="O10" s="707"/>
      <c r="P10" s="707"/>
      <c r="Q10" s="707"/>
      <c r="R10" s="707"/>
      <c r="S10" s="707"/>
      <c r="T10" s="707"/>
      <c r="U10" s="707"/>
      <c r="V10" s="707"/>
      <c r="W10" s="707"/>
    </row>
    <row r="11" spans="1:35" ht="15.75" customHeight="1" thickTop="1" x14ac:dyDescent="0.25">
      <c r="A11" s="708" t="s">
        <v>722</v>
      </c>
      <c r="B11" s="709"/>
      <c r="C11" s="709"/>
      <c r="D11" s="709"/>
      <c r="E11" s="709"/>
      <c r="F11" s="709"/>
      <c r="G11" s="709"/>
      <c r="H11" s="709"/>
      <c r="I11" s="709"/>
      <c r="J11" s="709"/>
      <c r="K11" s="710"/>
      <c r="L11" s="691"/>
      <c r="M11" s="711" t="s">
        <v>723</v>
      </c>
      <c r="N11" s="712"/>
      <c r="O11" s="712"/>
      <c r="P11" s="712"/>
      <c r="Q11" s="712"/>
      <c r="R11" s="712"/>
      <c r="S11" s="712"/>
      <c r="T11" s="713"/>
      <c r="U11" s="691"/>
      <c r="V11" s="691"/>
      <c r="W11" s="691"/>
      <c r="X11" s="705"/>
      <c r="Y11" s="698"/>
      <c r="Z11" s="698"/>
      <c r="AA11" s="698"/>
      <c r="AB11" s="698"/>
      <c r="AC11" s="698"/>
      <c r="AD11" s="698"/>
      <c r="AE11" s="698"/>
      <c r="AF11" s="698"/>
      <c r="AG11" s="698"/>
      <c r="AH11" s="698"/>
      <c r="AI11" s="705"/>
    </row>
    <row r="12" spans="1:35" ht="15" x14ac:dyDescent="0.2">
      <c r="A12" s="714"/>
      <c r="B12" s="691"/>
      <c r="C12" s="691"/>
      <c r="D12" s="691"/>
      <c r="E12" s="691"/>
      <c r="F12" s="691"/>
      <c r="G12" s="691"/>
      <c r="H12" s="691"/>
      <c r="I12" s="691"/>
      <c r="J12" s="691"/>
      <c r="K12" s="715"/>
      <c r="L12" s="691"/>
      <c r="M12" s="716"/>
      <c r="N12" s="680"/>
      <c r="O12" s="680"/>
      <c r="P12" s="691"/>
      <c r="Q12" s="691"/>
      <c r="R12" s="691"/>
      <c r="S12" s="691"/>
      <c r="T12" s="717"/>
      <c r="U12" s="691"/>
      <c r="V12" s="691"/>
      <c r="W12" s="691"/>
      <c r="X12" s="705"/>
      <c r="Y12" s="698"/>
      <c r="Z12" s="698"/>
      <c r="AA12" s="698"/>
      <c r="AB12" s="698"/>
      <c r="AC12" s="698"/>
      <c r="AD12" s="698"/>
      <c r="AE12" s="698"/>
      <c r="AF12" s="698"/>
      <c r="AG12" s="698"/>
      <c r="AH12" s="698"/>
      <c r="AI12" s="705"/>
    </row>
    <row r="13" spans="1:35" ht="15" x14ac:dyDescent="0.2">
      <c r="A13" s="714" t="s">
        <v>724</v>
      </c>
      <c r="B13" s="691" t="s">
        <v>725</v>
      </c>
      <c r="C13" s="691"/>
      <c r="D13" s="691"/>
      <c r="E13" s="691"/>
      <c r="F13" s="691"/>
      <c r="G13" s="691"/>
      <c r="H13" s="691"/>
      <c r="I13" s="691"/>
      <c r="J13" s="691"/>
      <c r="K13" s="715"/>
      <c r="L13" s="691"/>
      <c r="M13" s="716"/>
      <c r="N13" s="718"/>
      <c r="O13" s="691" t="s">
        <v>726</v>
      </c>
      <c r="P13" s="691"/>
      <c r="Q13" s="691"/>
      <c r="R13" s="691"/>
      <c r="S13" s="691"/>
      <c r="T13" s="717"/>
      <c r="U13" s="691"/>
      <c r="V13" s="691"/>
      <c r="W13" s="691"/>
      <c r="X13" s="705"/>
      <c r="Y13" s="698"/>
      <c r="Z13" s="698"/>
      <c r="AA13" s="698"/>
      <c r="AB13" s="698"/>
      <c r="AC13" s="698"/>
      <c r="AD13" s="698"/>
      <c r="AE13" s="698"/>
      <c r="AF13" s="698"/>
      <c r="AG13" s="698"/>
      <c r="AH13" s="698"/>
      <c r="AI13" s="705"/>
    </row>
    <row r="14" spans="1:35" ht="15" x14ac:dyDescent="0.2">
      <c r="A14" s="714"/>
      <c r="B14" s="691">
        <v>1</v>
      </c>
      <c r="C14" s="691" t="s">
        <v>727</v>
      </c>
      <c r="D14" s="691"/>
      <c r="E14" s="691"/>
      <c r="F14" s="691"/>
      <c r="G14" s="691"/>
      <c r="H14" s="691"/>
      <c r="I14" s="691"/>
      <c r="J14" s="691"/>
      <c r="K14" s="715"/>
      <c r="L14" s="691"/>
      <c r="M14" s="716"/>
      <c r="N14" s="719"/>
      <c r="O14" s="691" t="s">
        <v>728</v>
      </c>
      <c r="P14" s="691"/>
      <c r="Q14" s="691"/>
      <c r="R14" s="691"/>
      <c r="S14" s="691"/>
      <c r="T14" s="717"/>
      <c r="U14" s="691"/>
      <c r="V14" s="691"/>
      <c r="W14" s="691"/>
      <c r="X14" s="705"/>
      <c r="Y14" s="698"/>
      <c r="Z14" s="698"/>
      <c r="AA14" s="698"/>
      <c r="AB14" s="698"/>
      <c r="AC14" s="698"/>
      <c r="AD14" s="698"/>
      <c r="AE14" s="698"/>
      <c r="AF14" s="698"/>
      <c r="AG14" s="698"/>
      <c r="AH14" s="698"/>
      <c r="AI14" s="705"/>
    </row>
    <row r="15" spans="1:35" ht="15" x14ac:dyDescent="0.2">
      <c r="A15" s="714"/>
      <c r="B15" s="691"/>
      <c r="C15" s="691"/>
      <c r="D15" s="691" t="s">
        <v>729</v>
      </c>
      <c r="E15" s="691"/>
      <c r="F15" s="691"/>
      <c r="G15" s="691"/>
      <c r="H15" s="691"/>
      <c r="I15" s="691"/>
      <c r="J15" s="720"/>
      <c r="K15" s="715"/>
      <c r="L15" s="691"/>
      <c r="M15" s="716"/>
      <c r="N15" s="721"/>
      <c r="O15" s="691" t="s">
        <v>730</v>
      </c>
      <c r="P15" s="691"/>
      <c r="Q15" s="691"/>
      <c r="R15" s="691"/>
      <c r="S15" s="691"/>
      <c r="T15" s="717"/>
      <c r="U15" s="691"/>
      <c r="V15" s="691"/>
      <c r="W15" s="691"/>
      <c r="X15" s="705"/>
      <c r="Y15" s="698"/>
      <c r="Z15" s="698"/>
      <c r="AA15" s="698"/>
      <c r="AB15" s="698"/>
      <c r="AC15" s="698"/>
      <c r="AD15" s="698"/>
      <c r="AE15" s="698"/>
      <c r="AF15" s="698"/>
      <c r="AG15" s="698"/>
      <c r="AH15" s="698"/>
      <c r="AI15" s="705"/>
    </row>
    <row r="16" spans="1:35" ht="15.75" thickBot="1" x14ac:dyDescent="0.25">
      <c r="A16" s="714"/>
      <c r="B16" s="691"/>
      <c r="C16" s="691"/>
      <c r="D16" s="691" t="s">
        <v>731</v>
      </c>
      <c r="E16" s="691"/>
      <c r="F16" s="691"/>
      <c r="G16" s="691"/>
      <c r="H16" s="691"/>
      <c r="I16" s="691"/>
      <c r="J16" s="720"/>
      <c r="K16" s="715"/>
      <c r="L16" s="691"/>
      <c r="M16" s="722"/>
      <c r="N16" s="723"/>
      <c r="O16" s="723"/>
      <c r="P16" s="723"/>
      <c r="Q16" s="723"/>
      <c r="R16" s="723"/>
      <c r="S16" s="723"/>
      <c r="T16" s="724"/>
      <c r="U16" s="691"/>
      <c r="V16" s="691"/>
      <c r="W16" s="691"/>
      <c r="X16" s="705"/>
      <c r="Y16" s="698"/>
      <c r="Z16" s="698"/>
      <c r="AA16" s="698"/>
      <c r="AB16" s="698"/>
      <c r="AC16" s="698"/>
      <c r="AD16" s="698"/>
      <c r="AE16" s="698"/>
      <c r="AF16" s="698"/>
      <c r="AG16" s="698"/>
      <c r="AH16" s="698"/>
      <c r="AI16" s="705"/>
    </row>
    <row r="17" spans="1:35" ht="15.75" thickTop="1" x14ac:dyDescent="0.2">
      <c r="A17" s="714"/>
      <c r="B17" s="691"/>
      <c r="C17" s="691"/>
      <c r="D17" s="691" t="s">
        <v>732</v>
      </c>
      <c r="E17" s="691"/>
      <c r="F17" s="691"/>
      <c r="G17" s="691"/>
      <c r="H17" s="691"/>
      <c r="I17" s="691"/>
      <c r="J17" s="720"/>
      <c r="K17" s="715"/>
      <c r="L17" s="691"/>
      <c r="M17" s="691"/>
      <c r="N17" s="691"/>
      <c r="O17" s="691"/>
      <c r="P17" s="691"/>
      <c r="Q17" s="691"/>
      <c r="R17" s="691"/>
      <c r="S17" s="691"/>
      <c r="T17" s="691"/>
      <c r="U17" s="691"/>
      <c r="V17" s="691"/>
      <c r="W17" s="691"/>
      <c r="X17" s="705"/>
      <c r="Y17" s="698"/>
      <c r="Z17" s="698"/>
      <c r="AA17" s="698"/>
      <c r="AB17" s="698"/>
      <c r="AC17" s="698"/>
      <c r="AD17" s="698"/>
      <c r="AE17" s="698"/>
      <c r="AF17" s="698"/>
      <c r="AG17" s="698"/>
      <c r="AH17" s="698"/>
      <c r="AI17" s="705"/>
    </row>
    <row r="18" spans="1:35" ht="15" x14ac:dyDescent="0.25">
      <c r="A18" s="714"/>
      <c r="B18" s="691"/>
      <c r="C18" s="691"/>
      <c r="D18" s="691" t="s">
        <v>733</v>
      </c>
      <c r="E18" s="691"/>
      <c r="F18" s="691"/>
      <c r="G18" s="691"/>
      <c r="H18" s="691"/>
      <c r="I18" s="691"/>
      <c r="J18" s="720"/>
      <c r="K18" s="715"/>
      <c r="L18" s="691"/>
      <c r="M18" s="725" t="s">
        <v>734</v>
      </c>
      <c r="N18" s="726"/>
      <c r="O18" s="726"/>
      <c r="P18" s="726"/>
      <c r="Q18" s="726"/>
      <c r="R18" s="726"/>
      <c r="S18" s="726"/>
      <c r="T18" s="726"/>
      <c r="U18" s="726"/>
      <c r="V18" s="727"/>
      <c r="W18" s="691"/>
      <c r="X18" s="728"/>
      <c r="Y18" s="698"/>
      <c r="Z18" s="698"/>
      <c r="AA18" s="698"/>
      <c r="AB18" s="698"/>
      <c r="AC18" s="698"/>
      <c r="AD18" s="698"/>
      <c r="AE18" s="698"/>
      <c r="AF18" s="698"/>
      <c r="AG18" s="698"/>
      <c r="AH18" s="698"/>
      <c r="AI18" s="705"/>
    </row>
    <row r="19" spans="1:35" ht="15" x14ac:dyDescent="0.2">
      <c r="A19" s="714"/>
      <c r="B19" s="691"/>
      <c r="C19" s="691"/>
      <c r="D19" s="691" t="s">
        <v>735</v>
      </c>
      <c r="E19" s="691"/>
      <c r="F19" s="691"/>
      <c r="G19" s="691"/>
      <c r="H19" s="691"/>
      <c r="I19" s="691"/>
      <c r="J19" s="720"/>
      <c r="K19" s="715"/>
      <c r="L19" s="691"/>
      <c r="M19" s="714"/>
      <c r="N19" s="691"/>
      <c r="O19" s="691"/>
      <c r="P19" s="691"/>
      <c r="Q19" s="691"/>
      <c r="R19" s="691"/>
      <c r="S19" s="691"/>
      <c r="T19" s="691"/>
      <c r="U19" s="691"/>
      <c r="V19" s="729"/>
      <c r="W19" s="691"/>
      <c r="X19" s="728"/>
      <c r="Y19" s="698"/>
      <c r="Z19" s="698"/>
      <c r="AA19" s="698"/>
      <c r="AB19" s="698"/>
      <c r="AC19" s="698"/>
      <c r="AD19" s="698"/>
      <c r="AE19" s="698"/>
      <c r="AF19" s="698"/>
      <c r="AG19" s="698"/>
      <c r="AH19" s="698"/>
      <c r="AI19" s="705"/>
    </row>
    <row r="20" spans="1:35" x14ac:dyDescent="0.2">
      <c r="A20" s="714"/>
      <c r="B20" s="691"/>
      <c r="C20" s="691"/>
      <c r="D20" s="691" t="s">
        <v>118</v>
      </c>
      <c r="E20" s="691"/>
      <c r="F20" s="691"/>
      <c r="G20" s="691"/>
      <c r="H20" s="691"/>
      <c r="I20" s="691"/>
      <c r="J20" s="720"/>
      <c r="K20" s="715"/>
      <c r="L20" s="691"/>
      <c r="M20" s="714" t="s">
        <v>736</v>
      </c>
      <c r="N20" s="691"/>
      <c r="O20" s="691"/>
      <c r="P20" s="691"/>
      <c r="Q20" s="691"/>
      <c r="R20" s="691"/>
      <c r="S20" s="691"/>
      <c r="T20" s="691"/>
      <c r="U20" s="691"/>
      <c r="V20" s="729"/>
      <c r="W20" s="691"/>
      <c r="X20" s="730"/>
    </row>
    <row r="21" spans="1:35" x14ac:dyDescent="0.2">
      <c r="A21" s="714"/>
      <c r="B21" s="691"/>
      <c r="C21" s="691"/>
      <c r="D21" s="691" t="s">
        <v>182</v>
      </c>
      <c r="E21" s="731"/>
      <c r="F21" s="732"/>
      <c r="G21" s="732"/>
      <c r="H21" s="733"/>
      <c r="I21" s="691"/>
      <c r="J21" s="734"/>
      <c r="K21" s="715"/>
      <c r="L21" s="691"/>
      <c r="M21" s="714"/>
      <c r="N21" s="691" t="s">
        <v>737</v>
      </c>
      <c r="O21" s="691"/>
      <c r="P21" s="691"/>
      <c r="Q21" s="691"/>
      <c r="R21" s="691"/>
      <c r="S21" s="691"/>
      <c r="T21" s="735"/>
      <c r="U21" s="736"/>
      <c r="V21" s="729"/>
      <c r="W21" s="691"/>
      <c r="X21" s="730"/>
    </row>
    <row r="22" spans="1:35" ht="15" thickBot="1" x14ac:dyDescent="0.25">
      <c r="A22" s="714"/>
      <c r="B22" s="691"/>
      <c r="C22" s="691"/>
      <c r="D22" s="691" t="s">
        <v>182</v>
      </c>
      <c r="E22" s="737"/>
      <c r="F22" s="738"/>
      <c r="G22" s="738"/>
      <c r="H22" s="739"/>
      <c r="I22" s="691"/>
      <c r="J22" s="740"/>
      <c r="K22" s="715"/>
      <c r="L22" s="691"/>
      <c r="M22" s="714"/>
      <c r="N22" s="691" t="s">
        <v>738</v>
      </c>
      <c r="O22" s="691"/>
      <c r="P22" s="691"/>
      <c r="Q22" s="691"/>
      <c r="R22" s="691"/>
      <c r="S22" s="691"/>
      <c r="T22" s="735"/>
      <c r="U22" s="736"/>
      <c r="V22" s="729"/>
      <c r="W22" s="691"/>
      <c r="X22" s="741" t="s">
        <v>739</v>
      </c>
      <c r="Y22" s="742"/>
    </row>
    <row r="23" spans="1:35" ht="15.75" thickTop="1" x14ac:dyDescent="0.25">
      <c r="A23" s="714"/>
      <c r="B23" s="691"/>
      <c r="C23" s="691"/>
      <c r="D23" s="691"/>
      <c r="E23" s="691" t="s">
        <v>740</v>
      </c>
      <c r="F23" s="691"/>
      <c r="G23" s="691"/>
      <c r="H23" s="691"/>
      <c r="I23" s="691"/>
      <c r="J23" s="743">
        <f>SUM(J15:J22)</f>
        <v>0</v>
      </c>
      <c r="K23" s="715"/>
      <c r="L23" s="691"/>
      <c r="M23" s="714"/>
      <c r="N23" s="691" t="s">
        <v>741</v>
      </c>
      <c r="O23" s="691"/>
      <c r="P23" s="691"/>
      <c r="Q23" s="691"/>
      <c r="R23" s="691"/>
      <c r="S23" s="691"/>
      <c r="T23" s="735"/>
      <c r="U23" s="736"/>
      <c r="V23" s="729"/>
      <c r="W23" s="691"/>
      <c r="X23" s="744" t="s">
        <v>742</v>
      </c>
      <c r="Y23" s="745" t="s">
        <v>743</v>
      </c>
    </row>
    <row r="24" spans="1:35" ht="15" thickBot="1" x14ac:dyDescent="0.25">
      <c r="A24" s="714"/>
      <c r="B24" s="691"/>
      <c r="C24" s="691"/>
      <c r="D24" s="691"/>
      <c r="E24" s="691"/>
      <c r="F24" s="691"/>
      <c r="G24" s="691"/>
      <c r="H24" s="691"/>
      <c r="I24" s="691"/>
      <c r="J24" s="680"/>
      <c r="K24" s="715"/>
      <c r="L24" s="691"/>
      <c r="M24" s="746"/>
      <c r="N24" s="680" t="s">
        <v>182</v>
      </c>
      <c r="O24" s="680"/>
      <c r="P24" s="747"/>
      <c r="Q24" s="748"/>
      <c r="R24" s="749"/>
      <c r="S24" s="680"/>
      <c r="T24" s="750"/>
      <c r="U24" s="680"/>
      <c r="V24" s="751"/>
      <c r="W24" s="691"/>
      <c r="X24" s="752">
        <v>1</v>
      </c>
      <c r="Y24" s="753">
        <f>$Y$27*0.7</f>
        <v>74900</v>
      </c>
    </row>
    <row r="25" spans="1:35" ht="16.5" thickTop="1" thickBot="1" x14ac:dyDescent="0.3">
      <c r="A25" s="714"/>
      <c r="B25" s="691">
        <v>2</v>
      </c>
      <c r="C25" s="691" t="s">
        <v>744</v>
      </c>
      <c r="D25" s="691"/>
      <c r="E25" s="691"/>
      <c r="F25" s="691"/>
      <c r="G25" s="691"/>
      <c r="H25" s="691"/>
      <c r="I25" s="691"/>
      <c r="J25" s="680"/>
      <c r="K25" s="715"/>
      <c r="L25" s="691"/>
      <c r="M25" s="714"/>
      <c r="N25" s="691"/>
      <c r="O25" s="691" t="s">
        <v>745</v>
      </c>
      <c r="P25" s="691"/>
      <c r="Q25" s="691"/>
      <c r="R25" s="691"/>
      <c r="S25" s="691"/>
      <c r="T25" s="691"/>
      <c r="U25" s="754">
        <f>J72-J63</f>
        <v>0</v>
      </c>
      <c r="V25" s="729"/>
      <c r="W25" s="691"/>
      <c r="X25" s="752">
        <v>2</v>
      </c>
      <c r="Y25" s="753">
        <f>$Y$27*0.8</f>
        <v>85600</v>
      </c>
    </row>
    <row r="26" spans="1:35" ht="15" thickTop="1" x14ac:dyDescent="0.2">
      <c r="A26" s="714"/>
      <c r="B26" s="691"/>
      <c r="C26" s="691"/>
      <c r="D26" s="691" t="s">
        <v>746</v>
      </c>
      <c r="E26" s="691"/>
      <c r="F26" s="691"/>
      <c r="G26" s="691"/>
      <c r="H26" s="691"/>
      <c r="I26" s="691"/>
      <c r="J26" s="734"/>
      <c r="K26" s="715"/>
      <c r="L26" s="691"/>
      <c r="M26" s="714"/>
      <c r="N26" s="691"/>
      <c r="O26" s="691"/>
      <c r="P26" s="691"/>
      <c r="Q26" s="691"/>
      <c r="R26" s="691"/>
      <c r="S26" s="691"/>
      <c r="T26" s="691"/>
      <c r="U26" s="691"/>
      <c r="V26" s="729"/>
      <c r="W26" s="691"/>
      <c r="X26" s="752">
        <v>3</v>
      </c>
      <c r="Y26" s="753">
        <f>$Y$27*0.9</f>
        <v>96300</v>
      </c>
    </row>
    <row r="27" spans="1:35" x14ac:dyDescent="0.2">
      <c r="A27" s="714"/>
      <c r="B27" s="691"/>
      <c r="C27" s="691"/>
      <c r="D27" s="691" t="s">
        <v>747</v>
      </c>
      <c r="E27" s="691"/>
      <c r="F27" s="691"/>
      <c r="G27" s="691"/>
      <c r="H27" s="691"/>
      <c r="I27" s="691"/>
      <c r="J27" s="734"/>
      <c r="K27" s="715"/>
      <c r="L27" s="691"/>
      <c r="M27" s="714"/>
      <c r="N27" s="691"/>
      <c r="O27" s="691"/>
      <c r="P27" s="691"/>
      <c r="Q27" s="691"/>
      <c r="R27" s="691"/>
      <c r="S27" s="691"/>
      <c r="T27" s="691"/>
      <c r="U27" s="691"/>
      <c r="V27" s="729"/>
      <c r="W27" s="691"/>
      <c r="X27" s="752">
        <v>4</v>
      </c>
      <c r="Y27" s="753">
        <f>U71</f>
        <v>107000</v>
      </c>
    </row>
    <row r="28" spans="1:35" ht="15" thickBot="1" x14ac:dyDescent="0.25">
      <c r="A28" s="714"/>
      <c r="B28" s="691"/>
      <c r="C28" s="691"/>
      <c r="D28" s="691" t="s">
        <v>182</v>
      </c>
      <c r="E28" s="737"/>
      <c r="F28" s="738"/>
      <c r="G28" s="738"/>
      <c r="H28" s="739"/>
      <c r="I28" s="691"/>
      <c r="J28" s="740"/>
      <c r="K28" s="715"/>
      <c r="L28" s="691"/>
      <c r="M28" s="714"/>
      <c r="N28" s="691"/>
      <c r="O28" s="691"/>
      <c r="P28" s="691"/>
      <c r="Q28" s="691"/>
      <c r="R28" s="691"/>
      <c r="S28" s="691"/>
      <c r="T28" s="691"/>
      <c r="U28" s="691"/>
      <c r="V28" s="729"/>
      <c r="W28" s="691"/>
      <c r="X28" s="752">
        <v>5</v>
      </c>
      <c r="Y28" s="753">
        <f>$Y$27*1.08</f>
        <v>115560.00000000001</v>
      </c>
    </row>
    <row r="29" spans="1:35" ht="15.75" thickTop="1" x14ac:dyDescent="0.25">
      <c r="A29" s="714"/>
      <c r="B29" s="691"/>
      <c r="C29" s="691"/>
      <c r="D29" s="691"/>
      <c r="E29" s="691" t="s">
        <v>740</v>
      </c>
      <c r="F29" s="691"/>
      <c r="G29" s="691"/>
      <c r="H29" s="691"/>
      <c r="I29" s="691"/>
      <c r="J29" s="743">
        <f>SUM(J26:J28)</f>
        <v>0</v>
      </c>
      <c r="K29" s="715"/>
      <c r="L29" s="691"/>
      <c r="M29" s="714" t="s">
        <v>748</v>
      </c>
      <c r="N29" s="680"/>
      <c r="O29" s="680"/>
      <c r="P29" s="680"/>
      <c r="Q29" s="680"/>
      <c r="R29" s="680"/>
      <c r="S29" s="680"/>
      <c r="T29" s="680"/>
      <c r="U29" s="691"/>
      <c r="V29" s="729"/>
      <c r="W29" s="691"/>
      <c r="X29" s="752">
        <v>6</v>
      </c>
      <c r="Y29" s="753">
        <f>$Y$27*1.16</f>
        <v>124119.99999999999</v>
      </c>
    </row>
    <row r="30" spans="1:35" x14ac:dyDescent="0.2">
      <c r="A30" s="714"/>
      <c r="B30" s="691"/>
      <c r="C30" s="691"/>
      <c r="D30" s="691"/>
      <c r="E30" s="691"/>
      <c r="F30" s="691"/>
      <c r="G30" s="691"/>
      <c r="H30" s="691"/>
      <c r="I30" s="691"/>
      <c r="J30" s="680"/>
      <c r="K30" s="715"/>
      <c r="L30" s="691"/>
      <c r="M30" s="714"/>
      <c r="N30" s="755" t="s">
        <v>749</v>
      </c>
      <c r="O30" s="691"/>
      <c r="P30" s="691"/>
      <c r="Q30" s="756"/>
      <c r="R30" s="691"/>
      <c r="S30" s="691"/>
      <c r="T30" s="753">
        <f ca="1">PV(Q58/12, R58*12,-((U66/12*V9)-T62-T61-T60-T59))</f>
        <v>287022.71554459358</v>
      </c>
      <c r="U30" s="691"/>
      <c r="V30" s="729"/>
      <c r="W30" s="691"/>
      <c r="X30" s="752">
        <v>7</v>
      </c>
      <c r="Y30" s="753">
        <f>$Y$27*1.24</f>
        <v>132680</v>
      </c>
    </row>
    <row r="31" spans="1:35" x14ac:dyDescent="0.2">
      <c r="A31" s="714"/>
      <c r="B31" s="691">
        <v>3</v>
      </c>
      <c r="C31" s="691" t="s">
        <v>750</v>
      </c>
      <c r="D31" s="691"/>
      <c r="E31" s="691"/>
      <c r="F31" s="691"/>
      <c r="G31" s="691"/>
      <c r="H31" s="691"/>
      <c r="I31" s="691"/>
      <c r="J31" s="680"/>
      <c r="K31" s="715"/>
      <c r="L31" s="691"/>
      <c r="M31" s="714"/>
      <c r="N31" s="681" t="s">
        <v>751</v>
      </c>
      <c r="O31" s="691"/>
      <c r="P31" s="691"/>
      <c r="Q31" s="691"/>
      <c r="R31" s="691"/>
      <c r="S31" s="691"/>
      <c r="T31" s="720"/>
      <c r="U31" s="691"/>
      <c r="V31" s="729"/>
      <c r="W31" s="691"/>
      <c r="X31" s="752">
        <v>8</v>
      </c>
      <c r="Y31" s="753">
        <f>$Y$27*1.32</f>
        <v>141240</v>
      </c>
    </row>
    <row r="32" spans="1:35" x14ac:dyDescent="0.2">
      <c r="A32" s="714"/>
      <c r="B32" s="691"/>
      <c r="C32" s="691"/>
      <c r="D32" s="720">
        <v>1200</v>
      </c>
      <c r="E32" s="757" t="s">
        <v>752</v>
      </c>
      <c r="F32" s="758">
        <v>0</v>
      </c>
      <c r="G32" s="691" t="s">
        <v>753</v>
      </c>
      <c r="H32" s="691"/>
      <c r="I32" s="691"/>
      <c r="J32" s="759">
        <f>D32*F32</f>
        <v>0</v>
      </c>
      <c r="K32" s="715"/>
      <c r="L32" s="691"/>
      <c r="M32" s="746"/>
      <c r="N32" s="736" t="s">
        <v>754</v>
      </c>
      <c r="O32" s="680"/>
      <c r="P32" s="680"/>
      <c r="Q32" s="680"/>
      <c r="R32" s="680"/>
      <c r="S32" s="680"/>
      <c r="T32" s="720"/>
      <c r="U32" s="680"/>
      <c r="V32" s="751"/>
      <c r="W32" s="691"/>
      <c r="X32" s="752">
        <v>9</v>
      </c>
      <c r="Y32" s="753">
        <f>$Y$27*1.4</f>
        <v>149800</v>
      </c>
    </row>
    <row r="33" spans="1:23" x14ac:dyDescent="0.2">
      <c r="A33" s="714"/>
      <c r="B33" s="691"/>
      <c r="C33" s="691"/>
      <c r="D33" s="691" t="s">
        <v>755</v>
      </c>
      <c r="E33" s="691"/>
      <c r="F33" s="691"/>
      <c r="G33" s="691"/>
      <c r="H33" s="691"/>
      <c r="I33" s="691"/>
      <c r="J33" s="734"/>
      <c r="K33" s="715"/>
      <c r="L33" s="691"/>
      <c r="M33" s="746"/>
      <c r="N33" s="680" t="s">
        <v>741</v>
      </c>
      <c r="O33" s="760"/>
      <c r="P33" s="760"/>
      <c r="Q33" s="760"/>
      <c r="R33" s="760"/>
      <c r="S33" s="680"/>
      <c r="T33" s="720"/>
      <c r="U33" s="680"/>
      <c r="V33" s="751"/>
      <c r="W33" s="691"/>
    </row>
    <row r="34" spans="1:23" x14ac:dyDescent="0.2">
      <c r="A34" s="714"/>
      <c r="B34" s="691"/>
      <c r="C34" s="691"/>
      <c r="D34" s="691" t="s">
        <v>80</v>
      </c>
      <c r="E34" s="691"/>
      <c r="F34" s="691"/>
      <c r="G34" s="691" t="s">
        <v>756</v>
      </c>
      <c r="H34" s="761">
        <v>0</v>
      </c>
      <c r="I34" s="691"/>
      <c r="J34" s="759">
        <f>SUM(J32:J33)*H34</f>
        <v>0</v>
      </c>
      <c r="K34" s="715"/>
      <c r="L34" s="691"/>
      <c r="M34" s="746"/>
      <c r="N34" s="736" t="s">
        <v>738</v>
      </c>
      <c r="O34" s="760"/>
      <c r="P34" s="760"/>
      <c r="Q34" s="760"/>
      <c r="R34" s="760"/>
      <c r="S34" s="760"/>
      <c r="T34" s="762"/>
      <c r="U34" s="680"/>
      <c r="V34" s="751"/>
      <c r="W34" s="691"/>
    </row>
    <row r="35" spans="1:23" ht="15" x14ac:dyDescent="0.25">
      <c r="A35" s="714"/>
      <c r="B35" s="691"/>
      <c r="C35" s="691"/>
      <c r="D35" s="691"/>
      <c r="E35" s="691" t="s">
        <v>740</v>
      </c>
      <c r="F35" s="691"/>
      <c r="G35" s="691"/>
      <c r="H35" s="691"/>
      <c r="I35" s="691"/>
      <c r="J35" s="763">
        <f>SUM(J31:J34)</f>
        <v>0</v>
      </c>
      <c r="K35" s="715"/>
      <c r="L35" s="691"/>
      <c r="M35" s="714"/>
      <c r="N35" s="681" t="s">
        <v>182</v>
      </c>
      <c r="O35" s="736"/>
      <c r="P35" s="731"/>
      <c r="Q35" s="732"/>
      <c r="R35" s="733"/>
      <c r="S35" s="764"/>
      <c r="T35" s="765"/>
      <c r="U35" s="691"/>
      <c r="V35" s="729"/>
      <c r="W35" s="691"/>
    </row>
    <row r="36" spans="1:23" ht="15" thickBot="1" x14ac:dyDescent="0.25">
      <c r="A36" s="714"/>
      <c r="B36" s="691"/>
      <c r="C36" s="691"/>
      <c r="D36" s="691"/>
      <c r="E36" s="691"/>
      <c r="F36" s="691"/>
      <c r="G36" s="691"/>
      <c r="H36" s="691"/>
      <c r="I36" s="691"/>
      <c r="J36" s="680"/>
      <c r="K36" s="715"/>
      <c r="L36" s="691"/>
      <c r="M36" s="746"/>
      <c r="N36" s="760" t="s">
        <v>182</v>
      </c>
      <c r="O36" s="760"/>
      <c r="P36" s="766"/>
      <c r="Q36" s="767"/>
      <c r="R36" s="768"/>
      <c r="S36" s="760"/>
      <c r="T36" s="769"/>
      <c r="U36" s="680"/>
      <c r="V36" s="751"/>
      <c r="W36" s="691"/>
    </row>
    <row r="37" spans="1:23" ht="15.75" thickTop="1" x14ac:dyDescent="0.25">
      <c r="A37" s="714"/>
      <c r="B37" s="691">
        <v>4</v>
      </c>
      <c r="C37" s="691" t="s">
        <v>757</v>
      </c>
      <c r="D37" s="691"/>
      <c r="E37" s="691"/>
      <c r="F37" s="691"/>
      <c r="G37" s="691"/>
      <c r="H37" s="691"/>
      <c r="I37" s="691"/>
      <c r="J37" s="680"/>
      <c r="K37" s="715"/>
      <c r="L37" s="691"/>
      <c r="M37" s="770"/>
      <c r="N37" s="706"/>
      <c r="O37" s="706" t="s">
        <v>758</v>
      </c>
      <c r="P37" s="706"/>
      <c r="Q37" s="706"/>
      <c r="R37" s="706"/>
      <c r="S37" s="706"/>
      <c r="T37" s="706"/>
      <c r="U37" s="771">
        <f ca="1">J77</f>
        <v>0</v>
      </c>
      <c r="V37" s="772"/>
      <c r="W37" s="691"/>
    </row>
    <row r="38" spans="1:23" x14ac:dyDescent="0.2">
      <c r="A38" s="714"/>
      <c r="B38" s="691"/>
      <c r="C38" s="691"/>
      <c r="D38" s="691" t="s">
        <v>759</v>
      </c>
      <c r="E38" s="691"/>
      <c r="F38" s="691"/>
      <c r="G38" s="691"/>
      <c r="H38" s="691"/>
      <c r="I38" s="691"/>
      <c r="J38" s="720"/>
      <c r="K38" s="715"/>
      <c r="L38" s="691"/>
      <c r="M38" s="691"/>
      <c r="N38" s="691"/>
      <c r="O38" s="691"/>
      <c r="P38" s="691"/>
      <c r="Q38" s="691"/>
      <c r="R38" s="691"/>
      <c r="S38" s="691"/>
      <c r="T38" s="691"/>
      <c r="U38" s="691"/>
      <c r="V38" s="691"/>
      <c r="W38" s="691"/>
    </row>
    <row r="39" spans="1:23" x14ac:dyDescent="0.2">
      <c r="A39" s="714"/>
      <c r="B39" s="691"/>
      <c r="C39" s="691"/>
      <c r="D39" s="691" t="s">
        <v>760</v>
      </c>
      <c r="E39" s="691"/>
      <c r="F39" s="691"/>
      <c r="G39" s="691"/>
      <c r="H39" s="691"/>
      <c r="I39" s="691"/>
      <c r="J39" s="734"/>
      <c r="K39" s="715"/>
      <c r="L39" s="691"/>
      <c r="M39" s="691"/>
      <c r="N39" s="691"/>
      <c r="O39" s="691"/>
      <c r="P39" s="691"/>
      <c r="Q39" s="691"/>
      <c r="R39" s="691"/>
      <c r="S39" s="691"/>
      <c r="T39" s="691"/>
      <c r="U39" s="691"/>
      <c r="V39" s="691"/>
      <c r="W39" s="691"/>
    </row>
    <row r="40" spans="1:23" x14ac:dyDescent="0.2">
      <c r="A40" s="714"/>
      <c r="B40" s="691"/>
      <c r="C40" s="691"/>
      <c r="D40" s="691" t="s">
        <v>761</v>
      </c>
      <c r="E40" s="691"/>
      <c r="F40" s="691"/>
      <c r="G40" s="691"/>
      <c r="H40" s="691"/>
      <c r="I40" s="691"/>
      <c r="J40" s="734"/>
      <c r="K40" s="715"/>
      <c r="L40" s="691"/>
      <c r="M40" s="691"/>
      <c r="N40" s="691"/>
      <c r="O40" s="691"/>
      <c r="P40" s="691"/>
      <c r="Q40" s="691"/>
      <c r="R40" s="691"/>
      <c r="S40" s="691"/>
      <c r="T40" s="691"/>
      <c r="U40" s="691"/>
      <c r="V40" s="691"/>
      <c r="W40" s="691"/>
    </row>
    <row r="41" spans="1:23" x14ac:dyDescent="0.2">
      <c r="A41" s="714"/>
      <c r="B41" s="691"/>
      <c r="C41" s="691"/>
      <c r="D41" s="691" t="s">
        <v>762</v>
      </c>
      <c r="E41" s="691"/>
      <c r="F41" s="691"/>
      <c r="G41" s="691"/>
      <c r="H41" s="691"/>
      <c r="I41" s="691"/>
      <c r="J41" s="734"/>
      <c r="K41" s="715"/>
      <c r="L41" s="691"/>
      <c r="M41" s="691"/>
      <c r="N41" s="691"/>
      <c r="O41" s="691"/>
      <c r="P41" s="691"/>
      <c r="Q41" s="691"/>
      <c r="R41" s="691"/>
      <c r="S41" s="691"/>
      <c r="T41" s="691"/>
      <c r="U41" s="691"/>
      <c r="V41" s="691"/>
      <c r="W41" s="691"/>
    </row>
    <row r="42" spans="1:23" x14ac:dyDescent="0.2">
      <c r="A42" s="714"/>
      <c r="B42" s="691"/>
      <c r="C42" s="691"/>
      <c r="D42" s="691" t="s">
        <v>182</v>
      </c>
      <c r="E42" s="773"/>
      <c r="F42" s="774"/>
      <c r="G42" s="774"/>
      <c r="H42" s="775"/>
      <c r="I42" s="691"/>
      <c r="J42" s="734"/>
      <c r="K42" s="715"/>
      <c r="L42" s="691"/>
      <c r="W42" s="691"/>
    </row>
    <row r="43" spans="1:23" ht="15" thickBot="1" x14ac:dyDescent="0.25">
      <c r="A43" s="714"/>
      <c r="B43" s="691"/>
      <c r="C43" s="691"/>
      <c r="D43" s="691" t="s">
        <v>182</v>
      </c>
      <c r="E43" s="731"/>
      <c r="F43" s="732"/>
      <c r="G43" s="732"/>
      <c r="H43" s="733"/>
      <c r="I43" s="691"/>
      <c r="J43" s="740"/>
      <c r="K43" s="715"/>
      <c r="L43" s="691"/>
      <c r="W43" s="691"/>
    </row>
    <row r="44" spans="1:23" ht="15.75" thickTop="1" x14ac:dyDescent="0.25">
      <c r="A44" s="714"/>
      <c r="B44" s="691"/>
      <c r="C44" s="691"/>
      <c r="D44" s="691"/>
      <c r="E44" s="691" t="s">
        <v>740</v>
      </c>
      <c r="F44" s="691"/>
      <c r="G44" s="691"/>
      <c r="H44" s="691"/>
      <c r="I44" s="691"/>
      <c r="J44" s="743">
        <f>SUM(J38:J43)</f>
        <v>0</v>
      </c>
      <c r="K44" s="715"/>
      <c r="L44" s="691"/>
      <c r="M44" s="776" t="s">
        <v>763</v>
      </c>
      <c r="N44" s="777"/>
      <c r="O44" s="777"/>
      <c r="P44" s="777"/>
      <c r="Q44" s="777"/>
      <c r="R44" s="777"/>
      <c r="S44" s="777"/>
      <c r="T44" s="777"/>
      <c r="U44" s="777"/>
      <c r="V44" s="778"/>
      <c r="W44" s="691"/>
    </row>
    <row r="45" spans="1:23" x14ac:dyDescent="0.2">
      <c r="A45" s="714"/>
      <c r="B45" s="691"/>
      <c r="C45" s="691"/>
      <c r="D45" s="691"/>
      <c r="E45" s="691"/>
      <c r="F45" s="691"/>
      <c r="G45" s="691"/>
      <c r="H45" s="691"/>
      <c r="I45" s="691"/>
      <c r="J45" s="680"/>
      <c r="K45" s="715"/>
      <c r="L45" s="691"/>
      <c r="M45" s="779"/>
      <c r="N45" s="691"/>
      <c r="O45" s="691"/>
      <c r="P45" s="691"/>
      <c r="Q45" s="691"/>
      <c r="R45" s="691"/>
      <c r="S45" s="691"/>
      <c r="T45" s="691"/>
      <c r="U45" s="691"/>
      <c r="V45" s="715"/>
      <c r="W45" s="691"/>
    </row>
    <row r="46" spans="1:23" x14ac:dyDescent="0.2">
      <c r="A46" s="714"/>
      <c r="B46" s="691">
        <v>5</v>
      </c>
      <c r="C46" s="691" t="s">
        <v>764</v>
      </c>
      <c r="D46" s="691"/>
      <c r="E46" s="691"/>
      <c r="F46" s="691"/>
      <c r="G46" s="691"/>
      <c r="H46" s="691"/>
      <c r="I46" s="691"/>
      <c r="J46" s="680"/>
      <c r="K46" s="715"/>
      <c r="L46" s="691"/>
      <c r="M46" s="779" t="s">
        <v>765</v>
      </c>
      <c r="N46" s="691"/>
      <c r="O46" s="691"/>
      <c r="P46" s="691"/>
      <c r="Q46" s="691"/>
      <c r="R46" s="691"/>
      <c r="S46" s="691"/>
      <c r="T46" s="691"/>
      <c r="U46" s="780">
        <v>0</v>
      </c>
      <c r="V46" s="715"/>
      <c r="W46" s="691"/>
    </row>
    <row r="47" spans="1:23" x14ac:dyDescent="0.2">
      <c r="A47" s="714"/>
      <c r="B47" s="691"/>
      <c r="C47" s="691"/>
      <c r="D47" s="691" t="s">
        <v>766</v>
      </c>
      <c r="E47" s="691"/>
      <c r="F47" s="691"/>
      <c r="G47" s="691"/>
      <c r="H47" s="691"/>
      <c r="I47" s="691"/>
      <c r="J47" s="759">
        <f>ROUND((E48*G48*E49*H49/12)+(E48*G48*E50*H50/12),0)</f>
        <v>0</v>
      </c>
      <c r="K47" s="715"/>
      <c r="L47" s="691"/>
      <c r="M47" s="779"/>
      <c r="N47" s="691"/>
      <c r="O47" s="691"/>
      <c r="P47" s="691"/>
      <c r="Q47" s="691"/>
      <c r="R47" s="691"/>
      <c r="S47" s="691"/>
      <c r="T47" s="691"/>
      <c r="U47" s="691"/>
      <c r="V47" s="715"/>
      <c r="W47" s="691"/>
    </row>
    <row r="48" spans="1:23" x14ac:dyDescent="0.2">
      <c r="A48" s="714"/>
      <c r="B48" s="691"/>
      <c r="C48" s="691"/>
      <c r="D48" s="691"/>
      <c r="E48" s="781">
        <f>T21</f>
        <v>0</v>
      </c>
      <c r="F48" s="691" t="s">
        <v>756</v>
      </c>
      <c r="G48" s="782">
        <v>0</v>
      </c>
      <c r="H48" s="691" t="s">
        <v>767</v>
      </c>
      <c r="I48" s="691"/>
      <c r="J48" s="680"/>
      <c r="K48" s="715"/>
      <c r="L48" s="691"/>
      <c r="M48" s="783" t="s">
        <v>768</v>
      </c>
      <c r="N48" s="784"/>
      <c r="O48" s="784"/>
      <c r="P48" s="784"/>
      <c r="Q48" s="784"/>
      <c r="R48" s="784"/>
      <c r="S48" s="784"/>
      <c r="T48" s="784"/>
      <c r="U48" s="785">
        <f ca="1">IF(AND(T30&lt;&gt;0,U46&lt;&gt;0),(ROUND(T30/U46,2)),0)</f>
        <v>0</v>
      </c>
      <c r="V48" s="786"/>
      <c r="W48" s="691"/>
    </row>
    <row r="49" spans="1:23" x14ac:dyDescent="0.2">
      <c r="A49" s="714"/>
      <c r="B49" s="691"/>
      <c r="C49" s="691"/>
      <c r="D49" s="691"/>
      <c r="E49" s="787">
        <v>0.6</v>
      </c>
      <c r="F49" s="691" t="s">
        <v>769</v>
      </c>
      <c r="G49" s="691"/>
      <c r="H49" s="718">
        <v>7</v>
      </c>
      <c r="I49" s="691" t="s">
        <v>770</v>
      </c>
      <c r="J49" s="680" t="s">
        <v>771</v>
      </c>
      <c r="K49" s="715"/>
      <c r="L49" s="691"/>
      <c r="W49" s="691"/>
    </row>
    <row r="50" spans="1:23" x14ac:dyDescent="0.2">
      <c r="A50" s="714"/>
      <c r="B50" s="691"/>
      <c r="C50" s="691"/>
      <c r="D50" s="691"/>
      <c r="E50" s="787">
        <v>1</v>
      </c>
      <c r="F50" s="691" t="s">
        <v>769</v>
      </c>
      <c r="G50" s="691"/>
      <c r="H50" s="788">
        <f>+V7-H49</f>
        <v>2</v>
      </c>
      <c r="I50" s="691" t="s">
        <v>770</v>
      </c>
      <c r="J50" s="680" t="s">
        <v>772</v>
      </c>
      <c r="K50" s="715"/>
      <c r="L50" s="691"/>
      <c r="M50" s="691"/>
      <c r="N50" s="691"/>
      <c r="O50" s="691"/>
      <c r="P50" s="691"/>
      <c r="Q50" s="691"/>
      <c r="R50" s="691"/>
      <c r="S50" s="691"/>
      <c r="T50" s="691"/>
      <c r="U50" s="691"/>
      <c r="V50" s="691"/>
      <c r="W50" s="691"/>
    </row>
    <row r="51" spans="1:23" ht="15" thickBot="1" x14ac:dyDescent="0.25">
      <c r="A51" s="714"/>
      <c r="B51" s="691"/>
      <c r="C51" s="691"/>
      <c r="D51" s="691" t="s">
        <v>773</v>
      </c>
      <c r="E51" s="691"/>
      <c r="F51" s="691" t="s">
        <v>756</v>
      </c>
      <c r="G51" s="789">
        <f>IF(Q58=4.5,0.01,0)</f>
        <v>0</v>
      </c>
      <c r="H51" s="691" t="s">
        <v>767</v>
      </c>
      <c r="I51" s="691"/>
      <c r="J51" s="790">
        <f>T21*G51</f>
        <v>0</v>
      </c>
      <c r="K51" s="715"/>
      <c r="L51" s="691"/>
      <c r="M51" s="691"/>
      <c r="N51" s="691"/>
      <c r="O51" s="691"/>
      <c r="P51" s="691"/>
      <c r="Q51" s="691"/>
      <c r="R51" s="691"/>
      <c r="S51" s="691"/>
      <c r="T51" s="691"/>
      <c r="U51" s="691"/>
      <c r="V51" s="691"/>
      <c r="W51" s="691"/>
    </row>
    <row r="52" spans="1:23" ht="15.75" thickTop="1" x14ac:dyDescent="0.25">
      <c r="A52" s="714"/>
      <c r="B52" s="691"/>
      <c r="C52" s="691"/>
      <c r="D52" s="691"/>
      <c r="E52" s="691" t="s">
        <v>740</v>
      </c>
      <c r="F52" s="691"/>
      <c r="G52" s="691"/>
      <c r="H52" s="691"/>
      <c r="I52" s="691"/>
      <c r="J52" s="763">
        <f>SUM(J47:J51)</f>
        <v>0</v>
      </c>
      <c r="K52" s="715"/>
      <c r="L52" s="691"/>
      <c r="M52" s="691"/>
      <c r="N52" s="691"/>
      <c r="O52" s="691"/>
      <c r="P52" s="691"/>
      <c r="Q52" s="691"/>
      <c r="R52" s="691"/>
      <c r="S52" s="691"/>
      <c r="T52" s="691" t="s">
        <v>157</v>
      </c>
      <c r="U52" s="691"/>
      <c r="V52" s="691"/>
      <c r="W52" s="691"/>
    </row>
    <row r="53" spans="1:23" x14ac:dyDescent="0.2">
      <c r="A53" s="714"/>
      <c r="B53" s="691"/>
      <c r="C53" s="691"/>
      <c r="D53" s="691"/>
      <c r="E53" s="691"/>
      <c r="F53" s="691"/>
      <c r="G53" s="691"/>
      <c r="H53" s="691"/>
      <c r="I53" s="691"/>
      <c r="J53" s="680"/>
      <c r="K53" s="715"/>
      <c r="L53" s="691"/>
      <c r="M53" s="691"/>
      <c r="N53" s="691"/>
      <c r="O53" s="691"/>
      <c r="P53" s="691"/>
      <c r="Q53" s="691"/>
      <c r="R53" s="691"/>
      <c r="S53" s="691"/>
      <c r="T53" s="691"/>
      <c r="U53" s="691"/>
      <c r="V53" s="691"/>
      <c r="W53" s="691"/>
    </row>
    <row r="54" spans="1:23" x14ac:dyDescent="0.2">
      <c r="A54" s="714"/>
      <c r="B54" s="691">
        <v>6</v>
      </c>
      <c r="C54" s="691" t="s">
        <v>774</v>
      </c>
      <c r="D54" s="691"/>
      <c r="E54" s="691"/>
      <c r="F54" s="691"/>
      <c r="G54" s="691"/>
      <c r="H54" s="691"/>
      <c r="I54" s="691"/>
      <c r="J54" s="680"/>
      <c r="K54" s="715"/>
      <c r="L54" s="691"/>
      <c r="M54" s="691"/>
      <c r="N54" s="691"/>
      <c r="O54" s="691"/>
      <c r="P54" s="691"/>
      <c r="Q54" s="691"/>
      <c r="R54" s="691"/>
      <c r="S54" s="691"/>
      <c r="T54" s="691"/>
      <c r="U54" s="691"/>
      <c r="V54" s="691"/>
      <c r="W54" s="691"/>
    </row>
    <row r="55" spans="1:23" ht="15" x14ac:dyDescent="0.25">
      <c r="A55" s="714"/>
      <c r="B55" s="691"/>
      <c r="C55" s="691"/>
      <c r="D55" s="691" t="s">
        <v>775</v>
      </c>
      <c r="E55" s="691"/>
      <c r="F55" s="691"/>
      <c r="G55" s="691"/>
      <c r="H55" s="691"/>
      <c r="I55" s="691"/>
      <c r="J55" s="720"/>
      <c r="K55" s="715"/>
      <c r="L55" s="691"/>
      <c r="M55" s="791" t="s">
        <v>776</v>
      </c>
      <c r="N55" s="709"/>
      <c r="O55" s="709"/>
      <c r="P55" s="709"/>
      <c r="Q55" s="709"/>
      <c r="R55" s="709"/>
      <c r="S55" s="709"/>
      <c r="T55" s="709"/>
      <c r="U55" s="709"/>
      <c r="V55" s="710"/>
      <c r="W55" s="691"/>
    </row>
    <row r="56" spans="1:23" ht="15" thickBot="1" x14ac:dyDescent="0.25">
      <c r="A56" s="714"/>
      <c r="B56" s="691"/>
      <c r="C56" s="691"/>
      <c r="D56" s="691" t="s">
        <v>777</v>
      </c>
      <c r="E56" s="691"/>
      <c r="F56" s="691"/>
      <c r="G56" s="691"/>
      <c r="H56" s="691"/>
      <c r="I56" s="691"/>
      <c r="J56" s="740"/>
      <c r="K56" s="715"/>
      <c r="L56" s="691"/>
      <c r="M56" s="779"/>
      <c r="N56" s="691"/>
      <c r="O56" s="691"/>
      <c r="P56" s="691"/>
      <c r="Q56" s="691"/>
      <c r="R56" s="691"/>
      <c r="S56" s="691"/>
      <c r="T56" s="691"/>
      <c r="U56" s="691"/>
      <c r="V56" s="715"/>
      <c r="W56" s="691"/>
    </row>
    <row r="57" spans="1:23" ht="15.75" thickTop="1" x14ac:dyDescent="0.25">
      <c r="A57" s="714"/>
      <c r="B57" s="691"/>
      <c r="C57" s="691"/>
      <c r="D57" s="691"/>
      <c r="E57" s="691" t="s">
        <v>740</v>
      </c>
      <c r="F57" s="691"/>
      <c r="G57" s="691"/>
      <c r="H57" s="691"/>
      <c r="I57" s="691"/>
      <c r="J57" s="743">
        <f>SUM(J55:J56)</f>
        <v>0</v>
      </c>
      <c r="K57" s="715"/>
      <c r="L57" s="691"/>
      <c r="M57" s="779" t="s">
        <v>778</v>
      </c>
      <c r="N57" s="691"/>
      <c r="O57" s="691"/>
      <c r="P57" s="691"/>
      <c r="Q57" s="691"/>
      <c r="R57" s="691"/>
      <c r="S57" s="691"/>
      <c r="T57" s="691"/>
      <c r="U57" s="691"/>
      <c r="V57" s="715"/>
      <c r="W57" s="691"/>
    </row>
    <row r="58" spans="1:23" x14ac:dyDescent="0.2">
      <c r="A58" s="714"/>
      <c r="B58" s="691"/>
      <c r="C58" s="691"/>
      <c r="D58" s="691"/>
      <c r="E58" s="691"/>
      <c r="F58" s="691"/>
      <c r="G58" s="691"/>
      <c r="H58" s="691"/>
      <c r="I58" s="691"/>
      <c r="J58" s="680"/>
      <c r="K58" s="715"/>
      <c r="L58" s="691"/>
      <c r="M58" s="779"/>
      <c r="N58" s="691" t="s">
        <v>779</v>
      </c>
      <c r="O58" s="691"/>
      <c r="P58" s="691"/>
      <c r="Q58" s="792">
        <v>0.05</v>
      </c>
      <c r="R58" s="793">
        <v>30</v>
      </c>
      <c r="S58" s="691" t="s">
        <v>780</v>
      </c>
      <c r="T58" s="759">
        <f ca="1">IF(AND(Q58&lt;&gt;0,R58&lt;&gt;0,T30&lt;&gt;0),ROUND(PMT(Q58/12,R58*12,-T30),2),0)</f>
        <v>1540.8</v>
      </c>
      <c r="U58" s="794"/>
      <c r="V58" s="715"/>
      <c r="W58" s="691"/>
    </row>
    <row r="59" spans="1:23" x14ac:dyDescent="0.2">
      <c r="A59" s="714"/>
      <c r="B59" s="691">
        <v>7</v>
      </c>
      <c r="C59" s="691" t="s">
        <v>781</v>
      </c>
      <c r="D59" s="691"/>
      <c r="E59" s="691"/>
      <c r="F59" s="691"/>
      <c r="G59" s="691"/>
      <c r="H59" s="691"/>
      <c r="I59" s="691"/>
      <c r="J59" s="680"/>
      <c r="K59" s="715"/>
      <c r="L59" s="691"/>
      <c r="M59" s="779"/>
      <c r="N59" s="691" t="s">
        <v>782</v>
      </c>
      <c r="O59" s="691"/>
      <c r="P59" s="691"/>
      <c r="Q59" s="691"/>
      <c r="R59" s="782">
        <f>IF(Q58=4.5,0.005,0)</f>
        <v>0</v>
      </c>
      <c r="S59" s="691"/>
      <c r="T59" s="759">
        <f ca="1">IF(U48&gt;0.8,ROUND(R59*T30/12,0),0)</f>
        <v>0</v>
      </c>
      <c r="U59" s="794"/>
      <c r="V59" s="715"/>
      <c r="W59" s="691"/>
    </row>
    <row r="60" spans="1:23" x14ac:dyDescent="0.2">
      <c r="A60" s="714"/>
      <c r="B60" s="691"/>
      <c r="C60" s="691"/>
      <c r="D60" s="691" t="s">
        <v>783</v>
      </c>
      <c r="E60" s="691"/>
      <c r="F60" s="691"/>
      <c r="G60" s="691"/>
      <c r="H60" s="691"/>
      <c r="I60" s="691"/>
      <c r="J60" s="720"/>
      <c r="K60" s="715"/>
      <c r="L60" s="691"/>
      <c r="M60" s="779"/>
      <c r="N60" s="691" t="s">
        <v>784</v>
      </c>
      <c r="O60" s="691"/>
      <c r="P60" s="691"/>
      <c r="Q60" s="691"/>
      <c r="R60" s="691"/>
      <c r="S60" s="691"/>
      <c r="T60" s="720"/>
      <c r="U60" s="794"/>
      <c r="V60" s="715"/>
      <c r="W60" s="691"/>
    </row>
    <row r="61" spans="1:23" x14ac:dyDescent="0.2">
      <c r="A61" s="714"/>
      <c r="B61" s="691"/>
      <c r="C61" s="691"/>
      <c r="D61" s="691" t="s">
        <v>785</v>
      </c>
      <c r="E61" s="691"/>
      <c r="F61" s="691"/>
      <c r="G61" s="691"/>
      <c r="H61" s="691"/>
      <c r="I61" s="691"/>
      <c r="J61" s="720"/>
      <c r="K61" s="715"/>
      <c r="L61" s="691"/>
      <c r="M61" s="779"/>
      <c r="N61" s="691" t="s">
        <v>786</v>
      </c>
      <c r="O61" s="691"/>
      <c r="P61" s="691"/>
      <c r="Q61" s="691"/>
      <c r="R61" s="691"/>
      <c r="S61" s="691"/>
      <c r="T61" s="720"/>
      <c r="U61" s="794"/>
      <c r="V61" s="715"/>
      <c r="W61" s="691"/>
    </row>
    <row r="62" spans="1:23" x14ac:dyDescent="0.2">
      <c r="A62" s="714"/>
      <c r="B62" s="691"/>
      <c r="C62" s="691"/>
      <c r="D62" s="691" t="s">
        <v>182</v>
      </c>
      <c r="E62" s="737"/>
      <c r="F62" s="738"/>
      <c r="G62" s="738"/>
      <c r="H62" s="739"/>
      <c r="I62" s="691"/>
      <c r="J62" s="734"/>
      <c r="K62" s="715"/>
      <c r="L62" s="691"/>
      <c r="M62" s="779"/>
      <c r="N62" s="691" t="s">
        <v>182</v>
      </c>
      <c r="O62" s="691"/>
      <c r="P62" s="691"/>
      <c r="Q62" s="691"/>
      <c r="R62" s="691"/>
      <c r="S62" s="691"/>
      <c r="T62" s="795"/>
      <c r="U62" s="794"/>
      <c r="V62" s="715"/>
      <c r="W62" s="691"/>
    </row>
    <row r="63" spans="1:23" x14ac:dyDescent="0.2">
      <c r="A63" s="714"/>
      <c r="B63" s="691"/>
      <c r="C63" s="691"/>
      <c r="D63" s="691" t="s">
        <v>787</v>
      </c>
      <c r="E63" s="691"/>
      <c r="F63" s="796">
        <v>0</v>
      </c>
      <c r="G63" s="797" t="s">
        <v>788</v>
      </c>
      <c r="H63" s="691"/>
      <c r="I63" s="691"/>
      <c r="J63" s="759">
        <f>ROUND(F63*((J23+J35+J44+J52+J57)+SUM(J59:J62)+SUM(J64:J68)),0)</f>
        <v>0</v>
      </c>
      <c r="K63" s="715"/>
      <c r="L63" s="691"/>
      <c r="M63" s="779"/>
      <c r="N63" s="691"/>
      <c r="O63" s="691" t="s">
        <v>789</v>
      </c>
      <c r="P63" s="691"/>
      <c r="Q63" s="691"/>
      <c r="R63" s="691"/>
      <c r="S63" s="691"/>
      <c r="T63" s="794"/>
      <c r="U63" s="759">
        <f ca="1">SUM(T58:T62)</f>
        <v>1540.8</v>
      </c>
      <c r="V63" s="715"/>
      <c r="W63" s="680"/>
    </row>
    <row r="64" spans="1:23" ht="15" x14ac:dyDescent="0.2">
      <c r="A64" s="714"/>
      <c r="B64" s="691"/>
      <c r="C64" s="691"/>
      <c r="D64" s="691" t="s">
        <v>121</v>
      </c>
      <c r="E64" s="736"/>
      <c r="F64" s="798"/>
      <c r="G64" s="799"/>
      <c r="H64" s="736"/>
      <c r="I64" s="736"/>
      <c r="J64" s="800"/>
      <c r="K64" s="715"/>
      <c r="L64" s="691"/>
      <c r="M64" s="801"/>
      <c r="N64" s="680"/>
      <c r="O64" s="680"/>
      <c r="P64" s="680"/>
      <c r="Q64" s="680"/>
      <c r="R64" s="680"/>
      <c r="S64" s="680"/>
      <c r="T64" s="680"/>
      <c r="U64" s="680"/>
      <c r="V64" s="802"/>
      <c r="W64" s="803"/>
    </row>
    <row r="65" spans="1:29" x14ac:dyDescent="0.2">
      <c r="A65" s="714"/>
      <c r="B65" s="691"/>
      <c r="C65" s="691"/>
      <c r="D65" s="691" t="s">
        <v>179</v>
      </c>
      <c r="E65" s="691"/>
      <c r="F65" s="691"/>
      <c r="G65" s="691"/>
      <c r="H65" s="691"/>
      <c r="I65" s="691"/>
      <c r="J65" s="734"/>
      <c r="K65" s="715"/>
      <c r="L65" s="691"/>
      <c r="M65" s="804"/>
      <c r="N65" s="691"/>
      <c r="O65" s="691"/>
      <c r="P65" s="691"/>
      <c r="Q65" s="691"/>
      <c r="R65" s="691"/>
      <c r="S65" s="691"/>
      <c r="T65" s="691"/>
      <c r="U65" s="691"/>
      <c r="V65" s="715"/>
      <c r="W65" s="691"/>
    </row>
    <row r="66" spans="1:29" x14ac:dyDescent="0.2">
      <c r="A66" s="714"/>
      <c r="B66" s="691"/>
      <c r="C66" s="691"/>
      <c r="D66" s="730" t="s">
        <v>182</v>
      </c>
      <c r="E66" s="731"/>
      <c r="F66" s="732"/>
      <c r="G66" s="732"/>
      <c r="H66" s="733"/>
      <c r="I66" s="736"/>
      <c r="J66" s="720"/>
      <c r="K66" s="715"/>
      <c r="L66" s="691"/>
      <c r="M66" s="804" t="s">
        <v>790</v>
      </c>
      <c r="N66" s="691"/>
      <c r="O66" s="691"/>
      <c r="P66" s="691"/>
      <c r="Q66" s="691"/>
      <c r="R66" s="691"/>
      <c r="S66" s="691"/>
      <c r="T66" s="691"/>
      <c r="U66" s="759">
        <f>VLOOKUP(V6,$X$24:$Y$32,2)*V5</f>
        <v>57780</v>
      </c>
      <c r="V66" s="715"/>
      <c r="W66" s="691"/>
    </row>
    <row r="67" spans="1:29" x14ac:dyDescent="0.2">
      <c r="A67" s="714"/>
      <c r="B67" s="691"/>
      <c r="C67" s="691"/>
      <c r="D67" s="736" t="s">
        <v>182</v>
      </c>
      <c r="E67" s="731"/>
      <c r="F67" s="732"/>
      <c r="G67" s="732"/>
      <c r="H67" s="733"/>
      <c r="I67" s="736"/>
      <c r="J67" s="720"/>
      <c r="K67" s="715"/>
      <c r="L67" s="691"/>
      <c r="M67" s="779"/>
      <c r="N67" s="691"/>
      <c r="O67" s="691"/>
      <c r="P67" s="691"/>
      <c r="Q67" s="691"/>
      <c r="R67" s="691"/>
      <c r="S67" s="691"/>
      <c r="T67" s="691"/>
      <c r="U67" s="691"/>
      <c r="V67" s="715"/>
      <c r="W67" s="691"/>
    </row>
    <row r="68" spans="1:29" x14ac:dyDescent="0.2">
      <c r="A68" s="714"/>
      <c r="B68" s="691"/>
      <c r="C68" s="691"/>
      <c r="D68" s="691" t="s">
        <v>182</v>
      </c>
      <c r="E68" s="737"/>
      <c r="F68" s="738"/>
      <c r="G68" s="738"/>
      <c r="H68" s="739"/>
      <c r="I68" s="691"/>
      <c r="J68" s="734"/>
      <c r="K68" s="715"/>
      <c r="L68" s="691"/>
      <c r="M68" s="779" t="s">
        <v>791</v>
      </c>
      <c r="N68" s="691"/>
      <c r="O68" s="691"/>
      <c r="P68" s="691"/>
      <c r="Q68" s="691"/>
      <c r="R68" s="691"/>
      <c r="S68" s="691"/>
      <c r="T68" s="691"/>
      <c r="U68" s="691"/>
      <c r="V68" s="715"/>
      <c r="W68" s="691"/>
    </row>
    <row r="69" spans="1:29" x14ac:dyDescent="0.2">
      <c r="A69" s="714"/>
      <c r="B69" s="691"/>
      <c r="C69" s="691"/>
      <c r="D69" s="691" t="s">
        <v>792</v>
      </c>
      <c r="E69" s="691"/>
      <c r="F69" s="691"/>
      <c r="G69" s="691"/>
      <c r="H69" s="805">
        <v>0</v>
      </c>
      <c r="I69" s="691"/>
      <c r="J69" s="806">
        <f>ROUND((SUM(J60:J62)+SUM(J64:J68)+J57+J44+J23+J52)*H69,0)</f>
        <v>0</v>
      </c>
      <c r="K69" s="715"/>
      <c r="L69" s="691"/>
      <c r="M69" s="783" t="s">
        <v>793</v>
      </c>
      <c r="N69" s="784"/>
      <c r="O69" s="784"/>
      <c r="P69" s="784"/>
      <c r="Q69" s="784"/>
      <c r="R69" s="784"/>
      <c r="S69" s="784"/>
      <c r="T69" s="784"/>
      <c r="U69" s="807">
        <f>V5</f>
        <v>0.6</v>
      </c>
      <c r="V69" s="786"/>
      <c r="W69" s="691"/>
    </row>
    <row r="70" spans="1:29" ht="15" x14ac:dyDescent="0.25">
      <c r="A70" s="714"/>
      <c r="B70" s="691"/>
      <c r="C70" s="691"/>
      <c r="D70" s="691"/>
      <c r="E70" s="691" t="s">
        <v>740</v>
      </c>
      <c r="F70" s="691"/>
      <c r="G70" s="691"/>
      <c r="H70" s="691"/>
      <c r="I70" s="691"/>
      <c r="J70" s="743">
        <f>SUM(J60:J69)</f>
        <v>0</v>
      </c>
      <c r="K70" s="715"/>
      <c r="L70" s="691"/>
      <c r="M70" s="680"/>
      <c r="N70" s="691"/>
      <c r="O70" s="691"/>
      <c r="P70" s="691"/>
      <c r="Q70" s="691"/>
      <c r="R70" s="691"/>
      <c r="S70" s="691"/>
      <c r="T70" s="691"/>
      <c r="U70" s="691"/>
      <c r="V70" s="691"/>
      <c r="W70" s="691"/>
    </row>
    <row r="71" spans="1:29" ht="15" thickBot="1" x14ac:dyDescent="0.25">
      <c r="A71" s="714"/>
      <c r="B71" s="691"/>
      <c r="C71" s="691"/>
      <c r="D71" s="691"/>
      <c r="E71" s="691"/>
      <c r="F71" s="691"/>
      <c r="G71" s="691"/>
      <c r="H71" s="691"/>
      <c r="I71" s="691"/>
      <c r="J71" s="680"/>
      <c r="K71" s="715"/>
      <c r="L71" s="691"/>
      <c r="M71" s="808" t="s">
        <v>794</v>
      </c>
      <c r="N71" s="809"/>
      <c r="O71" s="809"/>
      <c r="P71" s="809"/>
      <c r="Q71" s="809"/>
      <c r="R71" s="809"/>
      <c r="S71" s="809"/>
      <c r="T71" s="809"/>
      <c r="U71" s="780">
        <v>107000</v>
      </c>
      <c r="V71" s="810"/>
      <c r="W71" s="691"/>
    </row>
    <row r="72" spans="1:29" ht="16.5" thickTop="1" thickBot="1" x14ac:dyDescent="0.3">
      <c r="A72" s="714"/>
      <c r="B72" s="691"/>
      <c r="C72" s="811" t="s">
        <v>795</v>
      </c>
      <c r="D72" s="812"/>
      <c r="E72" s="812"/>
      <c r="F72" s="812"/>
      <c r="G72" s="812"/>
      <c r="H72" s="812"/>
      <c r="I72" s="812"/>
      <c r="J72" s="813">
        <f>J23+J29+J35+J44+J52+J57+J70</f>
        <v>0</v>
      </c>
      <c r="K72" s="715"/>
      <c r="L72" s="691"/>
      <c r="M72" s="770"/>
      <c r="N72" s="706" t="s">
        <v>796</v>
      </c>
      <c r="O72" s="706"/>
      <c r="P72" s="706"/>
      <c r="Q72" s="706"/>
      <c r="R72" s="706"/>
      <c r="S72" s="706"/>
      <c r="T72" s="706"/>
      <c r="U72" s="706"/>
      <c r="V72" s="772"/>
      <c r="W72" s="691"/>
    </row>
    <row r="73" spans="1:29" ht="15" thickTop="1" x14ac:dyDescent="0.2">
      <c r="A73" s="714"/>
      <c r="B73" s="691"/>
      <c r="C73" s="691"/>
      <c r="D73" s="691"/>
      <c r="E73" s="691"/>
      <c r="F73" s="691"/>
      <c r="G73" s="691"/>
      <c r="H73" s="691"/>
      <c r="I73" s="691"/>
      <c r="J73" s="680"/>
      <c r="K73" s="715"/>
      <c r="L73" s="691"/>
      <c r="M73" s="691"/>
      <c r="N73" s="691"/>
      <c r="O73" s="691"/>
      <c r="P73" s="691"/>
      <c r="Q73" s="691"/>
      <c r="R73" s="691"/>
      <c r="S73" s="691"/>
      <c r="T73" s="691"/>
      <c r="U73" s="691"/>
      <c r="V73" s="691"/>
      <c r="W73" s="691"/>
    </row>
    <row r="74" spans="1:29" x14ac:dyDescent="0.2">
      <c r="A74" s="714" t="s">
        <v>797</v>
      </c>
      <c r="B74" s="691" t="s">
        <v>798</v>
      </c>
      <c r="C74" s="691"/>
      <c r="D74" s="691"/>
      <c r="E74" s="756"/>
      <c r="F74" s="691"/>
      <c r="G74" s="691"/>
      <c r="H74" s="691"/>
      <c r="I74" s="691"/>
      <c r="J74" s="680"/>
      <c r="K74" s="715"/>
      <c r="L74" s="691"/>
      <c r="M74" s="691"/>
      <c r="N74" s="691"/>
      <c r="O74" s="691"/>
      <c r="P74" s="691"/>
      <c r="Q74" s="691"/>
      <c r="R74" s="691"/>
      <c r="S74" s="691"/>
      <c r="T74" s="691"/>
      <c r="U74" s="691"/>
      <c r="V74" s="691"/>
      <c r="W74" s="691"/>
    </row>
    <row r="75" spans="1:29" x14ac:dyDescent="0.2">
      <c r="A75" s="714"/>
      <c r="B75" s="691">
        <v>1</v>
      </c>
      <c r="C75" s="691" t="s">
        <v>799</v>
      </c>
      <c r="D75" s="691"/>
      <c r="E75" s="691"/>
      <c r="F75" s="691"/>
      <c r="G75" s="691"/>
      <c r="H75" s="756"/>
      <c r="I75" s="691"/>
      <c r="J75" s="762"/>
      <c r="K75" s="715"/>
      <c r="L75" s="691"/>
      <c r="M75" s="691"/>
      <c r="N75" s="691"/>
      <c r="O75" s="691"/>
      <c r="P75" s="691"/>
      <c r="Q75" s="691"/>
      <c r="R75" s="691"/>
      <c r="S75" s="691"/>
      <c r="T75" s="691"/>
      <c r="U75" s="691"/>
      <c r="V75" s="691"/>
      <c r="W75" s="691"/>
    </row>
    <row r="76" spans="1:29" ht="15" thickBot="1" x14ac:dyDescent="0.25">
      <c r="A76" s="714"/>
      <c r="B76" s="691">
        <v>2</v>
      </c>
      <c r="C76" s="691" t="s">
        <v>800</v>
      </c>
      <c r="D76" s="691"/>
      <c r="E76" s="691"/>
      <c r="F76" s="814">
        <v>0</v>
      </c>
      <c r="G76" s="691" t="s">
        <v>801</v>
      </c>
      <c r="H76" s="815"/>
      <c r="I76" s="691"/>
      <c r="J76" s="790">
        <f ca="1">ROUND(F76*T30,0)</f>
        <v>0</v>
      </c>
      <c r="K76" s="715"/>
      <c r="L76" s="691"/>
      <c r="M76" s="691"/>
      <c r="N76" s="691"/>
      <c r="O76" s="691"/>
      <c r="P76" s="691"/>
      <c r="Q76" s="691"/>
      <c r="R76" s="691"/>
      <c r="S76" s="691"/>
      <c r="T76" s="691"/>
      <c r="U76" s="691"/>
      <c r="V76" s="691"/>
      <c r="W76" s="691"/>
    </row>
    <row r="77" spans="1:29" ht="16.5" thickTop="1" thickBot="1" x14ac:dyDescent="0.3">
      <c r="A77" s="714"/>
      <c r="B77" s="691"/>
      <c r="C77" s="811" t="s">
        <v>802</v>
      </c>
      <c r="D77" s="812"/>
      <c r="E77" s="812"/>
      <c r="F77" s="816"/>
      <c r="G77" s="812"/>
      <c r="H77" s="816"/>
      <c r="I77" s="812"/>
      <c r="J77" s="817">
        <f ca="1">ROUND(J72,0)+J75+J76</f>
        <v>0</v>
      </c>
      <c r="K77" s="715"/>
      <c r="L77" s="691"/>
      <c r="M77" s="691"/>
      <c r="N77" s="691"/>
      <c r="O77" s="691"/>
      <c r="P77" s="691"/>
      <c r="Q77" s="691"/>
      <c r="R77" s="691"/>
      <c r="S77" s="691"/>
      <c r="T77" s="691"/>
      <c r="U77" s="691"/>
      <c r="V77" s="691"/>
      <c r="W77" s="691"/>
    </row>
    <row r="78" spans="1:29" ht="15" thickTop="1" x14ac:dyDescent="0.2">
      <c r="A78" s="770"/>
      <c r="B78" s="706"/>
      <c r="C78" s="706"/>
      <c r="D78" s="706"/>
      <c r="E78" s="706"/>
      <c r="F78" s="706"/>
      <c r="G78" s="706"/>
      <c r="H78" s="706"/>
      <c r="I78" s="706"/>
      <c r="J78" s="706"/>
      <c r="K78" s="818"/>
      <c r="L78" s="691"/>
      <c r="M78" s="691"/>
      <c r="N78" s="691"/>
      <c r="O78" s="691"/>
      <c r="P78" s="691"/>
      <c r="Q78" s="691"/>
      <c r="R78" s="691"/>
      <c r="S78" s="691"/>
      <c r="T78" s="691"/>
      <c r="U78" s="691"/>
      <c r="V78" s="691"/>
      <c r="W78" s="691"/>
    </row>
    <row r="79" spans="1:29" x14ac:dyDescent="0.2">
      <c r="A79" s="691"/>
      <c r="B79" s="691"/>
      <c r="C79" s="691"/>
      <c r="D79" s="691"/>
      <c r="E79" s="691"/>
      <c r="F79" s="691"/>
      <c r="G79" s="691"/>
      <c r="H79" s="691"/>
      <c r="I79" s="691"/>
      <c r="J79" s="691"/>
      <c r="K79" s="691"/>
      <c r="L79" s="691"/>
      <c r="M79" s="691"/>
      <c r="N79" s="691"/>
      <c r="O79" s="691"/>
      <c r="P79" s="691"/>
      <c r="Q79" s="691"/>
      <c r="R79" s="691"/>
      <c r="S79" s="691"/>
      <c r="T79" s="691"/>
      <c r="U79" s="691"/>
      <c r="V79" s="691"/>
      <c r="W79" s="691"/>
      <c r="X79" s="680"/>
      <c r="Y79" s="680"/>
    </row>
    <row r="80" spans="1:29" x14ac:dyDescent="0.2">
      <c r="A80" s="691"/>
      <c r="B80" s="691"/>
      <c r="C80" s="691"/>
      <c r="D80" s="691"/>
      <c r="E80" s="691"/>
      <c r="F80" s="691"/>
      <c r="G80" s="691"/>
      <c r="H80" s="691"/>
      <c r="I80" s="691"/>
      <c r="J80" s="691"/>
      <c r="K80" s="691"/>
      <c r="L80" s="691"/>
      <c r="M80" s="707"/>
      <c r="N80" s="707"/>
      <c r="O80" s="707"/>
      <c r="P80" s="707"/>
      <c r="Q80" s="707"/>
      <c r="R80" s="707"/>
      <c r="S80" s="707"/>
      <c r="T80" s="707"/>
      <c r="U80" s="707"/>
      <c r="V80" s="707"/>
      <c r="W80" s="691"/>
      <c r="Z80" s="680"/>
      <c r="AA80" s="680"/>
      <c r="AB80" s="680"/>
      <c r="AC80" s="680"/>
    </row>
    <row r="81" spans="1:23" x14ac:dyDescent="0.2">
      <c r="A81" s="707"/>
      <c r="B81" s="707"/>
      <c r="C81" s="707"/>
      <c r="D81" s="707"/>
      <c r="E81" s="707"/>
      <c r="F81" s="707"/>
      <c r="G81" s="707"/>
      <c r="H81" s="707"/>
      <c r="I81" s="707"/>
      <c r="J81" s="707"/>
      <c r="K81" s="707"/>
      <c r="L81" s="707"/>
      <c r="M81" s="707"/>
      <c r="N81" s="707"/>
      <c r="O81" s="707"/>
      <c r="P81" s="707"/>
      <c r="Q81" s="707"/>
      <c r="R81" s="707"/>
      <c r="S81" s="707"/>
      <c r="T81" s="707"/>
      <c r="U81" s="707"/>
      <c r="V81" s="707"/>
      <c r="W81" s="707"/>
    </row>
    <row r="82" spans="1:23" x14ac:dyDescent="0.2">
      <c r="A82" s="707"/>
      <c r="B82" s="707"/>
      <c r="C82" s="707"/>
      <c r="D82" s="707"/>
      <c r="E82" s="707"/>
      <c r="F82" s="707"/>
      <c r="G82" s="707"/>
      <c r="H82" s="707"/>
      <c r="I82" s="707"/>
      <c r="J82" s="707"/>
      <c r="K82" s="707"/>
      <c r="L82" s="707"/>
      <c r="M82" s="707"/>
      <c r="N82" s="707"/>
      <c r="O82" s="707"/>
      <c r="P82" s="707"/>
      <c r="Q82" s="707"/>
      <c r="R82" s="707"/>
      <c r="S82" s="707"/>
      <c r="T82" s="707"/>
      <c r="U82" s="707"/>
      <c r="V82" s="707"/>
      <c r="W82" s="707"/>
    </row>
    <row r="83" spans="1:23" x14ac:dyDescent="0.2">
      <c r="A83" s="707"/>
      <c r="B83" s="707"/>
      <c r="C83" s="707"/>
      <c r="D83" s="707"/>
      <c r="E83" s="707"/>
      <c r="F83" s="707"/>
      <c r="G83" s="707"/>
      <c r="H83" s="707"/>
      <c r="I83" s="707"/>
      <c r="J83" s="707"/>
      <c r="K83" s="707"/>
      <c r="L83" s="707"/>
      <c r="W83" s="707"/>
    </row>
    <row r="158" spans="1:23" x14ac:dyDescent="0.2">
      <c r="M158" s="707"/>
      <c r="N158" s="707"/>
      <c r="O158" s="707"/>
      <c r="P158" s="707"/>
      <c r="Q158" s="707"/>
      <c r="R158" s="707"/>
      <c r="S158" s="707"/>
      <c r="T158" s="707"/>
      <c r="U158" s="707"/>
      <c r="V158" s="707"/>
    </row>
    <row r="159" spans="1:23" x14ac:dyDescent="0.2">
      <c r="A159" s="707"/>
      <c r="B159" s="707"/>
      <c r="C159" s="707"/>
      <c r="D159" s="707"/>
      <c r="E159" s="707"/>
      <c r="F159" s="707"/>
      <c r="G159" s="707"/>
      <c r="H159" s="707"/>
      <c r="I159" s="707"/>
      <c r="J159" s="707"/>
      <c r="K159" s="707"/>
      <c r="L159" s="707"/>
      <c r="W159" s="707"/>
    </row>
    <row r="238" spans="1:23" x14ac:dyDescent="0.2">
      <c r="M238" s="707"/>
      <c r="N238" s="707"/>
      <c r="O238" s="707"/>
      <c r="P238" s="707"/>
      <c r="Q238" s="707"/>
      <c r="R238" s="707"/>
      <c r="S238" s="707"/>
      <c r="T238" s="707"/>
      <c r="U238" s="707"/>
      <c r="V238" s="707"/>
    </row>
    <row r="239" spans="1:23" x14ac:dyDescent="0.2">
      <c r="A239" s="707"/>
      <c r="B239" s="707"/>
      <c r="C239" s="707"/>
      <c r="D239" s="707"/>
      <c r="E239" s="707"/>
      <c r="F239" s="707"/>
      <c r="G239" s="707"/>
      <c r="H239" s="707"/>
      <c r="I239" s="707"/>
      <c r="J239" s="707"/>
      <c r="K239" s="707"/>
      <c r="L239" s="707"/>
      <c r="W239" s="707"/>
    </row>
  </sheetData>
  <mergeCells count="10">
    <mergeCell ref="E9:P9"/>
    <mergeCell ref="M11:T11"/>
    <mergeCell ref="X22:Y22"/>
    <mergeCell ref="P36:R36"/>
    <mergeCell ref="A1:V1"/>
    <mergeCell ref="R4:V4"/>
    <mergeCell ref="E5:P5"/>
    <mergeCell ref="E6:P6"/>
    <mergeCell ref="E7:P7"/>
    <mergeCell ref="E8:P8"/>
  </mergeCells>
  <dataValidations count="1">
    <dataValidation allowBlank="1" showInputMessage="1" showErrorMessage="1" prompt="Enter the percentage of household income to cover PITI (Principal, Interest, Taxes, and Insurance) and any additional &quot;Must-Pay&quot; housing costs." sqref="V9"/>
  </dataValidations>
  <printOptions horizontalCentered="1"/>
  <pageMargins left="0.5" right="0.5" top="0.75" bottom="0.75" header="0.5" footer="0.5"/>
  <pageSetup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workbookViewId="0">
      <selection activeCell="M27" sqref="M27"/>
    </sheetView>
  </sheetViews>
  <sheetFormatPr defaultColWidth="11.42578125" defaultRowHeight="12.75" x14ac:dyDescent="0.2"/>
  <cols>
    <col min="1" max="1" width="2.5703125" style="823" customWidth="1"/>
    <col min="2" max="2" width="2.7109375" style="820" customWidth="1"/>
    <col min="3" max="16384" width="11.42578125" style="820"/>
  </cols>
  <sheetData>
    <row r="1" spans="1:13" x14ac:dyDescent="0.2">
      <c r="A1" s="819" t="s">
        <v>803</v>
      </c>
      <c r="B1" s="819"/>
      <c r="C1" s="819"/>
      <c r="D1" s="819"/>
      <c r="E1" s="819"/>
      <c r="F1" s="819"/>
      <c r="G1" s="819"/>
      <c r="H1" s="819"/>
      <c r="I1" s="819"/>
      <c r="J1" s="819"/>
      <c r="K1" s="819"/>
      <c r="L1" s="819"/>
      <c r="M1" s="819"/>
    </row>
    <row r="2" spans="1:13" x14ac:dyDescent="0.2">
      <c r="A2" s="821">
        <v>41955</v>
      </c>
      <c r="B2" s="821"/>
      <c r="C2" s="821"/>
      <c r="D2" s="821"/>
      <c r="E2" s="821"/>
      <c r="F2" s="821"/>
      <c r="G2" s="821"/>
      <c r="H2" s="821"/>
      <c r="I2" s="821"/>
      <c r="J2" s="821"/>
      <c r="K2" s="821"/>
      <c r="L2" s="821"/>
      <c r="M2" s="821"/>
    </row>
    <row r="3" spans="1:13" x14ac:dyDescent="0.2">
      <c r="A3" s="822"/>
      <c r="B3" s="822"/>
      <c r="C3" s="822"/>
      <c r="D3" s="822"/>
      <c r="E3" s="822"/>
      <c r="F3" s="822"/>
      <c r="G3" s="822"/>
      <c r="H3" s="822"/>
      <c r="I3" s="822"/>
      <c r="J3" s="822"/>
      <c r="K3" s="822"/>
      <c r="L3" s="822"/>
      <c r="M3" s="822"/>
    </row>
    <row r="4" spans="1:13" x14ac:dyDescent="0.2">
      <c r="A4" s="823">
        <v>1</v>
      </c>
      <c r="B4" s="820" t="s">
        <v>804</v>
      </c>
    </row>
    <row r="5" spans="1:13" ht="15" x14ac:dyDescent="0.2">
      <c r="B5" s="824"/>
      <c r="C5" s="824"/>
      <c r="D5" s="824"/>
      <c r="E5" s="824"/>
      <c r="F5" s="824"/>
      <c r="G5" s="824"/>
      <c r="H5" s="824"/>
      <c r="I5" s="824"/>
      <c r="J5" s="824"/>
      <c r="K5" s="824"/>
      <c r="L5" s="824"/>
      <c r="M5" s="824"/>
    </row>
    <row r="6" spans="1:13" x14ac:dyDescent="0.2">
      <c r="A6" s="823">
        <v>2</v>
      </c>
      <c r="B6" s="825" t="s">
        <v>805</v>
      </c>
      <c r="C6" s="825"/>
      <c r="D6" s="825"/>
      <c r="E6" s="825"/>
      <c r="F6" s="825"/>
      <c r="G6" s="825"/>
      <c r="H6" s="825"/>
      <c r="I6" s="825"/>
      <c r="J6" s="825"/>
      <c r="K6" s="825"/>
      <c r="L6" s="825"/>
      <c r="M6" s="825"/>
    </row>
    <row r="7" spans="1:13" x14ac:dyDescent="0.2">
      <c r="B7" s="825"/>
      <c r="C7" s="825"/>
      <c r="D7" s="825"/>
      <c r="E7" s="825"/>
      <c r="F7" s="825"/>
      <c r="G7" s="825"/>
      <c r="H7" s="825"/>
      <c r="I7" s="825"/>
      <c r="J7" s="825"/>
      <c r="K7" s="825"/>
      <c r="L7" s="825"/>
      <c r="M7" s="825"/>
    </row>
    <row r="8" spans="1:13" x14ac:dyDescent="0.2">
      <c r="B8" s="826"/>
      <c r="C8" s="826"/>
      <c r="D8" s="826"/>
      <c r="E8" s="826"/>
      <c r="F8" s="826"/>
      <c r="G8" s="826"/>
      <c r="H8" s="826"/>
      <c r="I8" s="826"/>
      <c r="J8" s="826"/>
      <c r="K8" s="826"/>
      <c r="L8" s="826"/>
      <c r="M8" s="826"/>
    </row>
    <row r="9" spans="1:13" x14ac:dyDescent="0.2">
      <c r="B9" s="827"/>
      <c r="C9" s="827"/>
      <c r="D9" s="827"/>
      <c r="E9" s="827"/>
      <c r="F9" s="827"/>
      <c r="G9" s="827"/>
      <c r="H9" s="827"/>
      <c r="I9" s="827"/>
      <c r="J9" s="827"/>
      <c r="K9" s="827"/>
      <c r="L9" s="827"/>
      <c r="M9" s="827"/>
    </row>
    <row r="10" spans="1:13" x14ac:dyDescent="0.2">
      <c r="A10" s="823">
        <v>3</v>
      </c>
      <c r="B10" s="825" t="s">
        <v>806</v>
      </c>
      <c r="C10" s="825"/>
      <c r="D10" s="825"/>
      <c r="E10" s="825"/>
      <c r="F10" s="825"/>
      <c r="G10" s="825"/>
      <c r="H10" s="825"/>
      <c r="I10" s="825"/>
      <c r="J10" s="825"/>
      <c r="K10" s="825"/>
      <c r="L10" s="825"/>
      <c r="M10" s="825"/>
    </row>
    <row r="11" spans="1:13" x14ac:dyDescent="0.2">
      <c r="B11" s="825"/>
      <c r="C11" s="825"/>
      <c r="D11" s="825"/>
      <c r="E11" s="825"/>
      <c r="F11" s="825"/>
      <c r="G11" s="825"/>
      <c r="H11" s="825"/>
      <c r="I11" s="825"/>
      <c r="J11" s="825"/>
      <c r="K11" s="825"/>
      <c r="L11" s="825"/>
      <c r="M11" s="825"/>
    </row>
    <row r="13" spans="1:13" ht="12.75" customHeight="1" x14ac:dyDescent="0.2">
      <c r="B13" s="825" t="s">
        <v>807</v>
      </c>
      <c r="C13" s="826"/>
      <c r="D13" s="826"/>
      <c r="E13" s="826"/>
      <c r="F13" s="826"/>
      <c r="G13" s="826"/>
      <c r="H13" s="826"/>
      <c r="I13" s="826"/>
      <c r="J13" s="826"/>
      <c r="K13" s="826"/>
      <c r="L13" s="826"/>
      <c r="M13" s="826"/>
    </row>
    <row r="14" spans="1:13" ht="12.75" customHeight="1" x14ac:dyDescent="0.2">
      <c r="A14" s="823">
        <v>4</v>
      </c>
      <c r="B14" s="826"/>
      <c r="C14" s="826"/>
      <c r="D14" s="826"/>
      <c r="E14" s="826"/>
      <c r="F14" s="826"/>
      <c r="G14" s="826"/>
      <c r="H14" s="826"/>
      <c r="I14" s="826"/>
      <c r="J14" s="826"/>
      <c r="K14" s="826"/>
      <c r="L14" s="826"/>
      <c r="M14" s="826"/>
    </row>
    <row r="15" spans="1:13" ht="12.75" customHeight="1" x14ac:dyDescent="0.2">
      <c r="B15" s="826"/>
      <c r="C15" s="826"/>
      <c r="D15" s="826"/>
      <c r="E15" s="826"/>
      <c r="F15" s="826"/>
      <c r="G15" s="826"/>
      <c r="H15" s="826"/>
      <c r="I15" s="826"/>
      <c r="J15" s="826"/>
      <c r="K15" s="826"/>
      <c r="L15" s="826"/>
      <c r="M15" s="826"/>
    </row>
    <row r="16" spans="1:13" ht="27" customHeight="1" x14ac:dyDescent="0.2">
      <c r="B16" s="826"/>
      <c r="C16" s="826"/>
      <c r="D16" s="826"/>
      <c r="E16" s="826"/>
      <c r="F16" s="826"/>
      <c r="G16" s="826"/>
      <c r="H16" s="826"/>
      <c r="I16" s="826"/>
      <c r="J16" s="826"/>
      <c r="K16" s="826"/>
      <c r="L16" s="826"/>
      <c r="M16" s="826"/>
    </row>
    <row r="17" spans="1:13" x14ac:dyDescent="0.2">
      <c r="B17" s="827"/>
      <c r="C17" s="827"/>
      <c r="D17" s="827"/>
      <c r="E17" s="827"/>
      <c r="F17" s="827"/>
      <c r="G17" s="827"/>
      <c r="H17" s="827"/>
      <c r="I17" s="827"/>
      <c r="J17" s="827"/>
      <c r="K17" s="827"/>
      <c r="L17" s="827"/>
      <c r="M17" s="827"/>
    </row>
    <row r="18" spans="1:13" x14ac:dyDescent="0.2">
      <c r="A18" s="823">
        <v>5</v>
      </c>
      <c r="B18" s="820" t="s">
        <v>808</v>
      </c>
    </row>
    <row r="20" spans="1:13" x14ac:dyDescent="0.2">
      <c r="A20" s="823">
        <v>6</v>
      </c>
      <c r="B20" s="825" t="s">
        <v>809</v>
      </c>
      <c r="C20" s="826"/>
      <c r="D20" s="826"/>
      <c r="E20" s="826"/>
      <c r="F20" s="826"/>
      <c r="G20" s="826"/>
      <c r="H20" s="826"/>
      <c r="I20" s="826"/>
      <c r="J20" s="826"/>
      <c r="K20" s="826"/>
      <c r="L20" s="826"/>
      <c r="M20" s="826"/>
    </row>
    <row r="21" spans="1:13" x14ac:dyDescent="0.2">
      <c r="B21" s="826"/>
      <c r="C21" s="826"/>
      <c r="D21" s="826"/>
      <c r="E21" s="826"/>
      <c r="F21" s="826"/>
      <c r="G21" s="826"/>
      <c r="H21" s="826"/>
      <c r="I21" s="826"/>
      <c r="J21" s="826"/>
      <c r="K21" s="826"/>
      <c r="L21" s="826"/>
      <c r="M21" s="826"/>
    </row>
    <row r="22" spans="1:13" x14ac:dyDescent="0.2">
      <c r="B22" s="826"/>
      <c r="C22" s="826"/>
      <c r="D22" s="826"/>
      <c r="E22" s="826"/>
      <c r="F22" s="826"/>
      <c r="G22" s="826"/>
      <c r="H22" s="826"/>
      <c r="I22" s="826"/>
      <c r="J22" s="826"/>
      <c r="K22" s="826"/>
      <c r="L22" s="826"/>
      <c r="M22" s="826"/>
    </row>
    <row r="23" spans="1:13" x14ac:dyDescent="0.2">
      <c r="B23" s="826"/>
      <c r="C23" s="826"/>
      <c r="D23" s="826"/>
      <c r="E23" s="826"/>
      <c r="F23" s="826"/>
      <c r="G23" s="826"/>
      <c r="H23" s="826"/>
      <c r="I23" s="826"/>
      <c r="J23" s="826"/>
      <c r="K23" s="826"/>
      <c r="L23" s="826"/>
      <c r="M23" s="826"/>
    </row>
  </sheetData>
  <mergeCells count="6">
    <mergeCell ref="A1:M1"/>
    <mergeCell ref="A2:M2"/>
    <mergeCell ref="B6:M8"/>
    <mergeCell ref="B10:M11"/>
    <mergeCell ref="B13:M16"/>
    <mergeCell ref="B20:M23"/>
  </mergeCells>
  <pageMargins left="0.75" right="0.75" top="1" bottom="1" header="0.5" footer="0.5"/>
  <pageSetup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7"/>
  <sheetViews>
    <sheetView view="pageLayout" zoomScaleNormal="100" workbookViewId="0">
      <selection activeCell="C8" sqref="C8"/>
    </sheetView>
  </sheetViews>
  <sheetFormatPr defaultRowHeight="12.75" x14ac:dyDescent="0.2"/>
  <cols>
    <col min="1" max="1" width="7.5703125" customWidth="1"/>
    <col min="2" max="2" width="19.42578125" customWidth="1"/>
    <col min="3" max="3" width="26.28515625" customWidth="1"/>
    <col min="4" max="4" width="27.7109375" customWidth="1"/>
    <col min="5" max="5" width="41.7109375" customWidth="1"/>
    <col min="6" max="6" width="17" customWidth="1"/>
  </cols>
  <sheetData>
    <row r="1" spans="1:6" ht="18.75" x14ac:dyDescent="0.3">
      <c r="A1" s="13" t="s">
        <v>244</v>
      </c>
    </row>
    <row r="2" spans="1:6" ht="15.75" customHeight="1" x14ac:dyDescent="0.3">
      <c r="A2" s="13"/>
    </row>
    <row r="3" spans="1:6" ht="15.75" customHeight="1" x14ac:dyDescent="0.25">
      <c r="A3" s="12" t="s">
        <v>241</v>
      </c>
    </row>
    <row r="4" spans="1:6" ht="15.75" x14ac:dyDescent="0.25">
      <c r="A4" s="12" t="s">
        <v>242</v>
      </c>
    </row>
    <row r="5" spans="1:6" ht="13.5" thickBot="1" x14ac:dyDescent="0.25"/>
    <row r="6" spans="1:6" s="15" customFormat="1" ht="70.5" customHeight="1" thickBot="1" x14ac:dyDescent="0.3">
      <c r="A6" s="16" t="s">
        <v>145</v>
      </c>
      <c r="B6" s="30" t="s">
        <v>199</v>
      </c>
      <c r="C6" s="30" t="s">
        <v>201</v>
      </c>
      <c r="D6" s="30" t="s">
        <v>151</v>
      </c>
      <c r="E6" s="261" t="s">
        <v>152</v>
      </c>
      <c r="F6" s="261" t="s">
        <v>146</v>
      </c>
    </row>
    <row r="7" spans="1:6" s="14" customFormat="1" ht="31.5" x14ac:dyDescent="0.2">
      <c r="A7" s="31" t="s">
        <v>158</v>
      </c>
      <c r="B7" s="34">
        <v>150000</v>
      </c>
      <c r="C7" s="33">
        <v>45000</v>
      </c>
      <c r="D7" s="32">
        <v>0.44</v>
      </c>
      <c r="E7" s="262" t="s">
        <v>243</v>
      </c>
      <c r="F7" s="262">
        <v>2</v>
      </c>
    </row>
    <row r="8" spans="1:6" ht="18.75" x14ac:dyDescent="0.2">
      <c r="A8" s="1"/>
      <c r="B8" s="28"/>
      <c r="C8" s="72"/>
      <c r="D8" s="28"/>
      <c r="E8" s="28"/>
      <c r="F8" s="28"/>
    </row>
    <row r="9" spans="1:6" ht="18.75" x14ac:dyDescent="0.2">
      <c r="A9" s="1"/>
      <c r="B9" s="2"/>
      <c r="C9" s="2"/>
      <c r="D9" s="2"/>
      <c r="E9" s="2"/>
      <c r="F9" s="2"/>
    </row>
    <row r="10" spans="1:6" ht="18.75" x14ac:dyDescent="0.2">
      <c r="A10" s="1"/>
      <c r="B10" s="2"/>
      <c r="C10" s="2"/>
      <c r="D10" s="2"/>
      <c r="E10" s="2"/>
      <c r="F10" s="2"/>
    </row>
    <row r="11" spans="1:6" ht="18.75" x14ac:dyDescent="0.2">
      <c r="A11" s="1"/>
      <c r="B11" s="2"/>
      <c r="C11" s="2"/>
      <c r="D11" s="2"/>
      <c r="E11" s="2"/>
      <c r="F11" s="2"/>
    </row>
    <row r="12" spans="1:6" ht="18.75" x14ac:dyDescent="0.2">
      <c r="A12" s="1"/>
      <c r="B12" s="2"/>
      <c r="C12" s="2"/>
      <c r="D12" s="2"/>
      <c r="E12" s="2"/>
      <c r="F12" s="2"/>
    </row>
    <row r="13" spans="1:6" ht="18.75" x14ac:dyDescent="0.2">
      <c r="A13" s="1"/>
      <c r="B13" s="2"/>
      <c r="C13" s="2"/>
      <c r="D13" s="2"/>
      <c r="E13" s="2"/>
      <c r="F13" s="2"/>
    </row>
    <row r="14" spans="1:6" ht="18.75" x14ac:dyDescent="0.2">
      <c r="A14" s="1"/>
      <c r="B14" s="2"/>
      <c r="C14" s="2"/>
      <c r="D14" s="2"/>
      <c r="E14" s="2"/>
      <c r="F14" s="2"/>
    </row>
    <row r="15" spans="1:6" ht="18.75" x14ac:dyDescent="0.2">
      <c r="A15" s="1"/>
      <c r="B15" s="2"/>
      <c r="C15" s="2"/>
      <c r="D15" s="2"/>
      <c r="E15" s="2"/>
      <c r="F15" s="2"/>
    </row>
    <row r="16" spans="1:6" ht="18.75" x14ac:dyDescent="0.2">
      <c r="A16" s="1"/>
      <c r="B16" s="2"/>
      <c r="C16" s="2"/>
      <c r="D16" s="2"/>
      <c r="E16" s="2"/>
      <c r="F16" s="2"/>
    </row>
    <row r="17" spans="1:6" ht="18.75" x14ac:dyDescent="0.2">
      <c r="A17" s="1"/>
      <c r="B17" s="2"/>
      <c r="C17" s="2"/>
      <c r="D17" s="2"/>
      <c r="E17" s="2"/>
      <c r="F17" s="2"/>
    </row>
    <row r="18" spans="1:6" ht="18.75" x14ac:dyDescent="0.2">
      <c r="A18" s="1"/>
      <c r="B18" s="2"/>
      <c r="C18" s="2"/>
      <c r="D18" s="2"/>
      <c r="E18" s="2"/>
      <c r="F18" s="2"/>
    </row>
    <row r="19" spans="1:6" ht="18.75" x14ac:dyDescent="0.2">
      <c r="A19" s="1"/>
      <c r="B19" s="2"/>
      <c r="C19" s="2"/>
      <c r="D19" s="2"/>
      <c r="E19" s="2"/>
      <c r="F19" s="2"/>
    </row>
    <row r="20" spans="1:6" ht="18.75" x14ac:dyDescent="0.2">
      <c r="A20" s="1"/>
      <c r="B20" s="2"/>
      <c r="C20" s="2"/>
      <c r="D20" s="2"/>
      <c r="E20" s="2"/>
      <c r="F20" s="2"/>
    </row>
    <row r="21" spans="1:6" ht="18.75" x14ac:dyDescent="0.2">
      <c r="A21" s="1"/>
      <c r="B21" s="2"/>
      <c r="C21" s="2"/>
      <c r="D21" s="2"/>
      <c r="E21" s="2"/>
      <c r="F21" s="2"/>
    </row>
    <row r="22" spans="1:6" ht="18.75" x14ac:dyDescent="0.2">
      <c r="A22" s="1"/>
      <c r="B22" s="2"/>
      <c r="C22" s="2"/>
      <c r="D22" s="2"/>
      <c r="E22" s="2"/>
      <c r="F22" s="2"/>
    </row>
    <row r="23" spans="1:6" ht="18.75" x14ac:dyDescent="0.2">
      <c r="A23" s="1"/>
      <c r="B23" s="2"/>
      <c r="C23" s="2"/>
      <c r="D23" s="2"/>
      <c r="E23" s="2"/>
      <c r="F23" s="2"/>
    </row>
    <row r="24" spans="1:6" ht="18.75" x14ac:dyDescent="0.2">
      <c r="A24" s="3"/>
      <c r="B24" s="4"/>
      <c r="C24" s="2"/>
      <c r="D24" s="2"/>
      <c r="E24" s="2"/>
      <c r="F24" s="2"/>
    </row>
    <row r="25" spans="1:6" ht="18.75" x14ac:dyDescent="0.2">
      <c r="A25" s="5"/>
      <c r="B25" s="4"/>
      <c r="C25" s="2"/>
      <c r="D25" s="2"/>
      <c r="E25" s="6"/>
      <c r="F25" s="6"/>
    </row>
    <row r="26" spans="1:6" ht="18.75" x14ac:dyDescent="0.2">
      <c r="A26" s="5"/>
      <c r="B26" s="4"/>
      <c r="C26" s="6"/>
      <c r="D26" s="6"/>
      <c r="E26" s="6"/>
      <c r="F26" s="6"/>
    </row>
    <row r="27" spans="1:6" ht="18.75" thickBot="1" x14ac:dyDescent="0.25">
      <c r="A27" s="7"/>
      <c r="B27" s="8"/>
      <c r="C27" s="8"/>
      <c r="D27" s="8"/>
      <c r="E27" s="8"/>
      <c r="F27" s="8"/>
    </row>
  </sheetData>
  <phoneticPr fontId="0" type="noConversion"/>
  <pageMargins left="0.75" right="0.75" top="1" bottom="1" header="0.5" footer="0.5"/>
  <pageSetup scale="85" orientation="landscape" r:id="rId1"/>
  <headerFooter differentOddEven="1" alignWithMargins="0">
    <oddHeader>&amp;L&amp;"Arial,Bold"Form #2&amp;C&amp;"Arial,Bold"AFFORDABILITY&amp;"Arial,Regular"
&amp;R&amp;"Arial,Bold"PADD 8th and T Street, NWSolicitation</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5"/>
  <sheetViews>
    <sheetView view="pageLayout" zoomScaleNormal="100" workbookViewId="0">
      <selection activeCell="H6" sqref="H6"/>
    </sheetView>
  </sheetViews>
  <sheetFormatPr defaultRowHeight="12.75" x14ac:dyDescent="0.2"/>
  <cols>
    <col min="1" max="1" width="19.85546875" customWidth="1"/>
    <col min="2" max="2" width="18.7109375" customWidth="1"/>
    <col min="3" max="3" width="16.140625" customWidth="1"/>
    <col min="4" max="8" width="18.7109375" customWidth="1"/>
  </cols>
  <sheetData>
    <row r="1" spans="1:8" ht="18.75" x14ac:dyDescent="0.3">
      <c r="A1" s="13" t="s">
        <v>159</v>
      </c>
    </row>
    <row r="3" spans="1:8" ht="15.75" x14ac:dyDescent="0.25">
      <c r="A3" s="12" t="s">
        <v>188</v>
      </c>
    </row>
    <row r="4" spans="1:8" ht="15.75" x14ac:dyDescent="0.25">
      <c r="A4" s="12" t="s">
        <v>156</v>
      </c>
    </row>
    <row r="5" spans="1:8" ht="13.5" thickBot="1" x14ac:dyDescent="0.25"/>
    <row r="6" spans="1:8" s="15" customFormat="1" ht="51" customHeight="1" thickBot="1" x14ac:dyDescent="0.3">
      <c r="A6" s="51" t="s">
        <v>145</v>
      </c>
      <c r="B6" s="52" t="s">
        <v>227</v>
      </c>
      <c r="C6" s="53" t="s">
        <v>245</v>
      </c>
      <c r="D6" s="53" t="s">
        <v>246</v>
      </c>
      <c r="E6" s="52" t="s">
        <v>154</v>
      </c>
      <c r="F6" s="52" t="s">
        <v>155</v>
      </c>
      <c r="G6" s="52" t="s">
        <v>160</v>
      </c>
      <c r="H6" s="53" t="s">
        <v>247</v>
      </c>
    </row>
    <row r="7" spans="1:8" ht="18.75" x14ac:dyDescent="0.2">
      <c r="A7" s="17"/>
      <c r="B7" s="50"/>
      <c r="C7" s="73"/>
      <c r="D7" s="45"/>
      <c r="E7" s="18"/>
      <c r="F7" s="18"/>
      <c r="G7" s="18"/>
      <c r="H7" s="19"/>
    </row>
    <row r="8" spans="1:8" ht="18.75" x14ac:dyDescent="0.2">
      <c r="A8" s="1"/>
      <c r="B8" s="49"/>
      <c r="C8" s="74"/>
      <c r="D8" s="46"/>
      <c r="E8" s="2"/>
      <c r="F8" s="2"/>
      <c r="G8" s="2"/>
      <c r="H8" s="9"/>
    </row>
    <row r="9" spans="1:8" ht="18.75" x14ac:dyDescent="0.2">
      <c r="A9" s="1"/>
      <c r="B9" s="49"/>
      <c r="C9" s="74"/>
      <c r="D9" s="46"/>
      <c r="E9" s="2"/>
      <c r="F9" s="2"/>
      <c r="G9" s="2"/>
      <c r="H9" s="9"/>
    </row>
    <row r="10" spans="1:8" ht="18.75" x14ac:dyDescent="0.2">
      <c r="A10" s="1"/>
      <c r="B10" s="49"/>
      <c r="C10" s="74"/>
      <c r="D10" s="46"/>
      <c r="E10" s="2"/>
      <c r="F10" s="2"/>
      <c r="G10" s="2"/>
      <c r="H10" s="9"/>
    </row>
    <row r="11" spans="1:8" ht="18.75" x14ac:dyDescent="0.2">
      <c r="A11" s="1"/>
      <c r="B11" s="49"/>
      <c r="C11" s="74"/>
      <c r="D11" s="46"/>
      <c r="E11" s="2"/>
      <c r="F11" s="2"/>
      <c r="G11" s="2"/>
      <c r="H11" s="9"/>
    </row>
    <row r="12" spans="1:8" ht="18.75" x14ac:dyDescent="0.2">
      <c r="A12" s="1"/>
      <c r="B12" s="49"/>
      <c r="C12" s="74"/>
      <c r="D12" s="46"/>
      <c r="E12" s="2"/>
      <c r="F12" s="2"/>
      <c r="G12" s="2"/>
      <c r="H12" s="9"/>
    </row>
    <row r="13" spans="1:8" ht="18.75" x14ac:dyDescent="0.2">
      <c r="A13" s="1"/>
      <c r="B13" s="49"/>
      <c r="C13" s="74"/>
      <c r="D13" s="46"/>
      <c r="E13" s="2"/>
      <c r="F13" s="2"/>
      <c r="G13" s="2"/>
      <c r="H13" s="9"/>
    </row>
    <row r="14" spans="1:8" ht="18.75" x14ac:dyDescent="0.2">
      <c r="A14" s="1"/>
      <c r="B14" s="49"/>
      <c r="C14" s="74"/>
      <c r="D14" s="46"/>
      <c r="E14" s="2"/>
      <c r="F14" s="2"/>
      <c r="G14" s="2"/>
      <c r="H14" s="9"/>
    </row>
    <row r="15" spans="1:8" ht="18.75" x14ac:dyDescent="0.2">
      <c r="A15" s="1"/>
      <c r="B15" s="49"/>
      <c r="C15" s="74"/>
      <c r="D15" s="46"/>
      <c r="E15" s="2"/>
      <c r="F15" s="2"/>
      <c r="G15" s="2"/>
      <c r="H15" s="9"/>
    </row>
    <row r="16" spans="1:8" ht="18.75" x14ac:dyDescent="0.2">
      <c r="A16" s="1"/>
      <c r="B16" s="49"/>
      <c r="C16" s="74"/>
      <c r="D16" s="46"/>
      <c r="E16" s="2"/>
      <c r="F16" s="2"/>
      <c r="G16" s="2"/>
      <c r="H16" s="9"/>
    </row>
    <row r="17" spans="1:8" ht="18.75" x14ac:dyDescent="0.2">
      <c r="A17" s="1"/>
      <c r="B17" s="49"/>
      <c r="C17" s="74"/>
      <c r="D17" s="46"/>
      <c r="E17" s="2"/>
      <c r="F17" s="2"/>
      <c r="G17" s="2"/>
      <c r="H17" s="9"/>
    </row>
    <row r="18" spans="1:8" ht="18.75" x14ac:dyDescent="0.2">
      <c r="A18" s="1"/>
      <c r="B18" s="49"/>
      <c r="C18" s="74"/>
      <c r="D18" s="46"/>
      <c r="E18" s="2"/>
      <c r="F18" s="2"/>
      <c r="G18" s="2"/>
      <c r="H18" s="9"/>
    </row>
    <row r="19" spans="1:8" ht="18.75" x14ac:dyDescent="0.2">
      <c r="A19" s="1"/>
      <c r="B19" s="49"/>
      <c r="C19" s="74"/>
      <c r="D19" s="46"/>
      <c r="E19" s="2"/>
      <c r="F19" s="2"/>
      <c r="G19" s="2"/>
      <c r="H19" s="9"/>
    </row>
    <row r="20" spans="1:8" ht="18.75" x14ac:dyDescent="0.2">
      <c r="A20" s="1"/>
      <c r="B20" s="49"/>
      <c r="C20" s="74"/>
      <c r="D20" s="46"/>
      <c r="E20" s="2"/>
      <c r="F20" s="2"/>
      <c r="G20" s="2"/>
      <c r="H20" s="9"/>
    </row>
    <row r="21" spans="1:8" ht="18.75" x14ac:dyDescent="0.2">
      <c r="A21" s="1"/>
      <c r="B21" s="49"/>
      <c r="C21" s="74"/>
      <c r="D21" s="46"/>
      <c r="E21" s="2"/>
      <c r="F21" s="2"/>
      <c r="G21" s="2"/>
      <c r="H21" s="9"/>
    </row>
    <row r="22" spans="1:8" ht="18.75" x14ac:dyDescent="0.2">
      <c r="A22" s="3"/>
      <c r="B22" s="49"/>
      <c r="C22" s="74"/>
      <c r="D22" s="46"/>
      <c r="E22" s="2"/>
      <c r="F22" s="2"/>
      <c r="G22" s="2"/>
      <c r="H22" s="9"/>
    </row>
    <row r="23" spans="1:8" ht="18.75" x14ac:dyDescent="0.2">
      <c r="A23" s="5"/>
      <c r="B23" s="49"/>
      <c r="C23" s="74"/>
      <c r="D23" s="46"/>
      <c r="E23" s="2"/>
      <c r="F23" s="2"/>
      <c r="G23" s="2"/>
      <c r="H23" s="10"/>
    </row>
    <row r="24" spans="1:8" ht="18" x14ac:dyDescent="0.2">
      <c r="A24" s="5"/>
      <c r="B24" s="49"/>
      <c r="C24" s="74"/>
      <c r="D24" s="47"/>
      <c r="E24" s="6"/>
      <c r="F24" s="6"/>
      <c r="G24" s="6"/>
      <c r="H24" s="10"/>
    </row>
    <row r="25" spans="1:8" ht="18.75" thickBot="1" x14ac:dyDescent="0.25">
      <c r="A25" s="7"/>
      <c r="B25" s="54"/>
      <c r="C25" s="75"/>
      <c r="D25" s="48"/>
      <c r="E25" s="8"/>
      <c r="F25" s="8"/>
      <c r="G25" s="8"/>
      <c r="H25" s="11"/>
    </row>
  </sheetData>
  <phoneticPr fontId="0" type="noConversion"/>
  <pageMargins left="0.75" right="0.75" top="1" bottom="1" header="0.5" footer="0.5"/>
  <pageSetup scale="78" orientation="landscape" r:id="rId1"/>
  <headerFooter differentOddEven="1" alignWithMargins="0">
    <oddHeader>&amp;L&amp;"Arial,Bold"Form #3&amp;C&amp;"Arial,Bold"DEVELOPMENT SCHEDULE&amp;"Arial,Regular"
&amp;R&amp;"Arial,Bold"PADD 8th and T Street, NW Solicitation</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0"/>
  <sheetViews>
    <sheetView showGridLines="0" view="pageLayout" topLeftCell="A40" zoomScale="50" zoomScaleNormal="100" zoomScalePageLayoutView="50" workbookViewId="0">
      <selection activeCell="B5" sqref="B5"/>
    </sheetView>
  </sheetViews>
  <sheetFormatPr defaultColWidth="12.5703125" defaultRowHeight="15.75" x14ac:dyDescent="0.25"/>
  <cols>
    <col min="1" max="1" width="30.7109375" style="79" customWidth="1"/>
    <col min="2" max="2" width="15" style="79" customWidth="1"/>
    <col min="3" max="3" width="12.28515625" style="79" customWidth="1"/>
    <col min="4" max="4" width="11.85546875" style="79" customWidth="1"/>
    <col min="5" max="5" width="11.42578125" style="79" customWidth="1"/>
    <col min="6" max="6" width="3.28515625" style="79" customWidth="1"/>
    <col min="7" max="7" width="17.7109375" style="79" customWidth="1"/>
    <col min="8" max="8" width="3.28515625" style="79" customWidth="1"/>
    <col min="9" max="9" width="28.42578125" style="79" customWidth="1"/>
    <col min="10" max="10" width="2.140625" style="79" customWidth="1"/>
    <col min="11" max="11" width="13.7109375" style="79" customWidth="1"/>
    <col min="12" max="12" width="2.5703125" style="79" customWidth="1"/>
    <col min="13" max="13" width="16.28515625" style="79" customWidth="1"/>
    <col min="14" max="14" width="2.140625" style="79" customWidth="1"/>
    <col min="15" max="15" width="16.5703125" style="79" customWidth="1"/>
    <col min="16" max="16" width="2.140625" style="79" customWidth="1"/>
    <col min="17" max="17" width="12.5703125" style="79" customWidth="1"/>
    <col min="18" max="18" width="15.140625" style="79" customWidth="1"/>
    <col min="19" max="16384" width="12.5703125" style="79"/>
  </cols>
  <sheetData>
    <row r="1" spans="1:33" ht="20.25" x14ac:dyDescent="0.3">
      <c r="B1" s="80"/>
      <c r="C1" s="80"/>
      <c r="D1" s="81"/>
      <c r="E1" s="82"/>
      <c r="F1" s="81"/>
      <c r="G1" s="83" t="s">
        <v>37</v>
      </c>
      <c r="H1" s="84"/>
      <c r="I1" s="81"/>
      <c r="J1" s="80"/>
      <c r="K1" s="80"/>
      <c r="L1" s="80"/>
      <c r="M1" s="85"/>
      <c r="N1" s="80"/>
      <c r="O1" s="80"/>
    </row>
    <row r="2" spans="1:33" x14ac:dyDescent="0.25">
      <c r="B2" s="80"/>
      <c r="C2" s="80"/>
      <c r="D2" s="80"/>
      <c r="E2" s="86"/>
      <c r="F2" s="80"/>
      <c r="G2" s="80"/>
      <c r="H2" s="87">
        <f>+I5</f>
        <v>0</v>
      </c>
      <c r="I2" s="80"/>
      <c r="J2" s="80"/>
      <c r="K2" s="80"/>
      <c r="L2" s="80"/>
      <c r="M2" s="80"/>
      <c r="N2" s="80"/>
      <c r="O2" s="80"/>
    </row>
    <row r="3" spans="1:33" ht="18.75" x14ac:dyDescent="0.3">
      <c r="A3" s="229" t="s">
        <v>132</v>
      </c>
      <c r="C3" s="88"/>
      <c r="E3" s="89"/>
      <c r="F3" s="89"/>
      <c r="G3" s="527"/>
      <c r="H3" s="528"/>
      <c r="I3" s="528"/>
    </row>
    <row r="4" spans="1:33" x14ac:dyDescent="0.25">
      <c r="A4" s="79" t="s">
        <v>157</v>
      </c>
    </row>
    <row r="5" spans="1:33" x14ac:dyDescent="0.25">
      <c r="A5" s="90" t="s">
        <v>256</v>
      </c>
      <c r="B5" s="91"/>
      <c r="C5" s="91"/>
      <c r="D5" s="91"/>
      <c r="E5" s="92"/>
      <c r="F5" s="92" t="s">
        <v>157</v>
      </c>
      <c r="G5" s="92" t="s">
        <v>38</v>
      </c>
      <c r="H5" s="92"/>
      <c r="I5" s="93"/>
      <c r="J5" s="91"/>
      <c r="K5" s="91"/>
      <c r="L5" s="91"/>
      <c r="M5" s="94"/>
      <c r="N5" s="94"/>
      <c r="O5" s="95"/>
    </row>
    <row r="6" spans="1:33" x14ac:dyDescent="0.25">
      <c r="A6" s="96" t="s">
        <v>39</v>
      </c>
      <c r="B6" s="97"/>
      <c r="C6" s="97"/>
      <c r="D6" s="97"/>
      <c r="E6" s="98"/>
      <c r="F6" s="89" t="s">
        <v>157</v>
      </c>
      <c r="G6" s="89" t="s">
        <v>40</v>
      </c>
      <c r="H6" s="89"/>
      <c r="I6" s="97" t="s">
        <v>41</v>
      </c>
      <c r="J6" s="97"/>
      <c r="K6" s="97"/>
      <c r="L6" s="97"/>
      <c r="M6" s="99"/>
      <c r="N6" s="99"/>
      <c r="O6" s="100"/>
    </row>
    <row r="7" spans="1:33" x14ac:dyDescent="0.25">
      <c r="A7" s="101" t="s">
        <v>42</v>
      </c>
      <c r="B7" s="102">
        <v>0</v>
      </c>
      <c r="C7" s="97"/>
      <c r="D7" s="97"/>
      <c r="E7" s="98"/>
      <c r="F7" s="89" t="s">
        <v>157</v>
      </c>
      <c r="G7" s="89" t="s">
        <v>43</v>
      </c>
      <c r="H7" s="89"/>
      <c r="I7" s="97">
        <v>0</v>
      </c>
      <c r="J7" s="97"/>
      <c r="K7" s="97"/>
      <c r="L7" s="97"/>
      <c r="M7" s="103" t="s">
        <v>255</v>
      </c>
      <c r="N7" s="99"/>
      <c r="O7" s="104"/>
    </row>
    <row r="8" spans="1:33" x14ac:dyDescent="0.25">
      <c r="A8" s="105" t="s">
        <v>44</v>
      </c>
      <c r="B8" s="106"/>
      <c r="C8" s="97"/>
      <c r="D8" s="97"/>
      <c r="E8" s="97"/>
      <c r="F8" s="97"/>
      <c r="G8" s="97" t="s">
        <v>45</v>
      </c>
      <c r="H8" s="97"/>
      <c r="I8" s="97"/>
      <c r="J8" s="97"/>
      <c r="K8" s="97"/>
      <c r="L8" s="97"/>
      <c r="M8" s="99"/>
      <c r="N8" s="99"/>
      <c r="O8" s="100"/>
    </row>
    <row r="10" spans="1:33" ht="19.5" x14ac:dyDescent="0.35">
      <c r="A10" s="107" t="s">
        <v>129</v>
      </c>
      <c r="B10" s="108"/>
      <c r="C10" s="108"/>
      <c r="D10" s="108"/>
      <c r="E10" s="108"/>
      <c r="H10" s="109"/>
      <c r="I10" s="107" t="s">
        <v>130</v>
      </c>
      <c r="J10" s="108"/>
    </row>
    <row r="11" spans="1:33" x14ac:dyDescent="0.25">
      <c r="A11" s="110"/>
      <c r="B11" s="108"/>
      <c r="C11" s="108"/>
      <c r="D11" s="108"/>
      <c r="E11" s="108"/>
      <c r="H11" s="109"/>
      <c r="I11" s="110"/>
      <c r="J11" s="108"/>
    </row>
    <row r="12" spans="1:33" ht="18.75" x14ac:dyDescent="0.3">
      <c r="A12" s="111" t="s">
        <v>46</v>
      </c>
      <c r="B12" s="108"/>
      <c r="C12" s="99"/>
      <c r="H12" s="109"/>
      <c r="I12" s="111" t="s">
        <v>46</v>
      </c>
      <c r="P12" s="89"/>
      <c r="Q12" s="89"/>
    </row>
    <row r="13" spans="1:33" x14ac:dyDescent="0.25">
      <c r="A13" s="112" t="s">
        <v>47</v>
      </c>
      <c r="B13" s="113" t="s">
        <v>48</v>
      </c>
      <c r="C13" s="114" t="s">
        <v>49</v>
      </c>
      <c r="D13" s="115" t="s">
        <v>215</v>
      </c>
      <c r="E13" s="116" t="s">
        <v>50</v>
      </c>
      <c r="F13" s="117"/>
      <c r="G13" s="118" t="s">
        <v>51</v>
      </c>
      <c r="H13" s="119"/>
      <c r="I13" s="120" t="s">
        <v>157</v>
      </c>
      <c r="J13" s="117"/>
      <c r="K13" s="117"/>
      <c r="L13" s="117" t="s">
        <v>157</v>
      </c>
      <c r="M13" s="121" t="s">
        <v>52</v>
      </c>
      <c r="N13" s="116"/>
      <c r="O13" s="118" t="s">
        <v>53</v>
      </c>
      <c r="P13" s="89"/>
      <c r="Q13" s="89"/>
      <c r="R13" s="89"/>
      <c r="S13" s="89"/>
      <c r="T13" s="89"/>
      <c r="U13" s="89"/>
      <c r="V13" s="89"/>
      <c r="W13" s="89"/>
      <c r="X13" s="89"/>
      <c r="Y13" s="89"/>
      <c r="Z13" s="89"/>
      <c r="AA13" s="89"/>
      <c r="AB13" s="89"/>
      <c r="AC13" s="89"/>
      <c r="AD13" s="89"/>
      <c r="AE13" s="89"/>
      <c r="AF13" s="89"/>
      <c r="AG13" s="89"/>
    </row>
    <row r="14" spans="1:33" x14ac:dyDescent="0.25">
      <c r="A14" s="122" t="s">
        <v>54</v>
      </c>
      <c r="B14" s="123"/>
      <c r="C14" s="124"/>
      <c r="D14" s="125"/>
      <c r="E14" s="126"/>
      <c r="F14" s="127"/>
      <c r="G14" s="128">
        <v>0</v>
      </c>
      <c r="H14" s="129"/>
      <c r="I14" s="96" t="s">
        <v>55</v>
      </c>
      <c r="J14" s="89"/>
      <c r="K14" s="89"/>
      <c r="L14" s="89"/>
      <c r="M14" s="123">
        <v>0</v>
      </c>
      <c r="N14" s="89"/>
      <c r="O14" s="130" t="e">
        <f>+M14/$B$7</f>
        <v>#DIV/0!</v>
      </c>
      <c r="P14" s="89"/>
      <c r="Q14" s="89"/>
      <c r="R14" s="89"/>
      <c r="S14" s="89"/>
      <c r="T14" s="89"/>
      <c r="U14" s="89"/>
      <c r="V14" s="89"/>
      <c r="W14" s="89"/>
      <c r="X14" s="89"/>
      <c r="Y14" s="89"/>
      <c r="Z14" s="89"/>
      <c r="AA14" s="89"/>
      <c r="AB14" s="89"/>
      <c r="AC14" s="89"/>
      <c r="AD14" s="89"/>
      <c r="AE14" s="89"/>
      <c r="AF14" s="89"/>
      <c r="AG14" s="89"/>
    </row>
    <row r="15" spans="1:33" x14ac:dyDescent="0.25">
      <c r="A15" s="122" t="s">
        <v>54</v>
      </c>
      <c r="B15" s="123"/>
      <c r="C15" s="124"/>
      <c r="D15" s="125"/>
      <c r="E15" s="126"/>
      <c r="F15" s="127"/>
      <c r="G15" s="128">
        <v>0</v>
      </c>
      <c r="H15" s="129"/>
      <c r="I15" s="96" t="s">
        <v>56</v>
      </c>
      <c r="J15" s="89"/>
      <c r="K15" s="89"/>
      <c r="L15" s="89"/>
      <c r="M15" s="123">
        <v>0</v>
      </c>
      <c r="N15" s="89"/>
      <c r="O15" s="130" t="e">
        <f>+M15/$B$7</f>
        <v>#DIV/0!</v>
      </c>
      <c r="P15" s="89"/>
      <c r="Q15" s="89"/>
      <c r="R15" s="89"/>
      <c r="S15" s="89"/>
      <c r="T15" s="89"/>
      <c r="U15" s="89"/>
      <c r="V15" s="89"/>
      <c r="W15" s="89"/>
      <c r="X15" s="89"/>
      <c r="Y15" s="89"/>
      <c r="Z15" s="89"/>
      <c r="AA15" s="89"/>
      <c r="AB15" s="89"/>
      <c r="AC15" s="89"/>
      <c r="AD15" s="89"/>
      <c r="AE15" s="89"/>
      <c r="AF15" s="89"/>
      <c r="AG15" s="89"/>
    </row>
    <row r="16" spans="1:33" x14ac:dyDescent="0.25">
      <c r="A16" s="122" t="s">
        <v>57</v>
      </c>
      <c r="B16" s="123"/>
      <c r="C16" s="124"/>
      <c r="D16" s="125"/>
      <c r="E16" s="126"/>
      <c r="F16" s="127"/>
      <c r="G16" s="128">
        <v>0</v>
      </c>
      <c r="H16" s="129"/>
      <c r="I16" s="96" t="s">
        <v>58</v>
      </c>
      <c r="J16" s="89"/>
      <c r="K16" s="89"/>
      <c r="L16" s="89" t="s">
        <v>157</v>
      </c>
      <c r="M16" s="123">
        <v>0</v>
      </c>
      <c r="N16" s="89"/>
      <c r="O16" s="130" t="e">
        <f>+M16/$B$7</f>
        <v>#DIV/0!</v>
      </c>
      <c r="P16" s="89"/>
      <c r="Q16" s="89"/>
      <c r="R16" s="89"/>
      <c r="S16" s="89"/>
      <c r="T16" s="89"/>
      <c r="U16" s="89"/>
      <c r="V16" s="89"/>
      <c r="W16" s="89"/>
      <c r="X16" s="89"/>
      <c r="Y16" s="89"/>
      <c r="Z16" s="89"/>
      <c r="AA16" s="89"/>
      <c r="AB16" s="89"/>
      <c r="AC16" s="89"/>
      <c r="AD16" s="89"/>
      <c r="AE16" s="89"/>
      <c r="AF16" s="89"/>
      <c r="AG16" s="89"/>
    </row>
    <row r="17" spans="1:33" x14ac:dyDescent="0.25">
      <c r="A17" s="131" t="s">
        <v>59</v>
      </c>
      <c r="B17" s="123"/>
      <c r="C17" s="124"/>
      <c r="D17" s="125"/>
      <c r="E17" s="126"/>
      <c r="F17" s="127"/>
      <c r="G17" s="132">
        <v>0</v>
      </c>
      <c r="H17" s="129"/>
      <c r="I17" s="131" t="s">
        <v>60</v>
      </c>
      <c r="J17" s="89"/>
      <c r="K17" s="89"/>
      <c r="L17" s="89"/>
      <c r="M17" s="133">
        <v>0</v>
      </c>
      <c r="N17" s="89"/>
      <c r="O17" s="100" t="e">
        <f>+M17/$B$7</f>
        <v>#DIV/0!</v>
      </c>
      <c r="P17" s="89"/>
      <c r="Q17" s="89"/>
      <c r="R17" s="89"/>
      <c r="S17" s="89"/>
      <c r="T17" s="89"/>
      <c r="U17" s="89"/>
      <c r="V17" s="89"/>
      <c r="W17" s="89"/>
      <c r="X17" s="89"/>
      <c r="Y17" s="89"/>
      <c r="Z17" s="89"/>
      <c r="AA17" s="89"/>
      <c r="AB17" s="89"/>
      <c r="AC17" s="89"/>
      <c r="AD17" s="89"/>
      <c r="AE17" s="89"/>
      <c r="AF17" s="89"/>
      <c r="AG17" s="89"/>
    </row>
    <row r="18" spans="1:33" x14ac:dyDescent="0.25">
      <c r="A18" s="134" t="s">
        <v>61</v>
      </c>
      <c r="B18" s="135"/>
      <c r="C18" s="136"/>
      <c r="D18" s="89"/>
      <c r="E18" s="89"/>
      <c r="F18" s="135"/>
      <c r="G18" s="137">
        <f>SUM(G14:G17)</f>
        <v>0</v>
      </c>
      <c r="H18" s="138"/>
      <c r="I18" s="139" t="s">
        <v>61</v>
      </c>
      <c r="J18" s="89"/>
      <c r="K18" s="89"/>
      <c r="L18" s="89"/>
      <c r="M18" s="140">
        <f>SUM(M14:M17)</f>
        <v>0</v>
      </c>
      <c r="N18" s="141"/>
      <c r="O18" s="130" t="e">
        <f>+M18/$B$7</f>
        <v>#DIV/0!</v>
      </c>
      <c r="P18" s="89"/>
      <c r="Q18" s="89"/>
      <c r="R18" s="89"/>
      <c r="S18" s="89"/>
      <c r="T18" s="89"/>
      <c r="U18" s="89"/>
      <c r="V18" s="89"/>
      <c r="W18" s="89"/>
      <c r="X18" s="89"/>
      <c r="Y18" s="89"/>
      <c r="Z18" s="89"/>
      <c r="AA18" s="89"/>
      <c r="AB18" s="89"/>
      <c r="AC18" s="89"/>
      <c r="AD18" s="89"/>
      <c r="AE18" s="89"/>
      <c r="AF18" s="89"/>
      <c r="AG18" s="89"/>
    </row>
    <row r="19" spans="1:33" x14ac:dyDescent="0.25">
      <c r="A19" s="142"/>
      <c r="B19" s="99"/>
      <c r="C19" s="99"/>
      <c r="D19" s="99"/>
      <c r="E19" s="99"/>
      <c r="F19" s="99"/>
      <c r="G19" s="100"/>
      <c r="H19" s="109"/>
      <c r="I19" s="142"/>
      <c r="J19" s="99"/>
      <c r="K19" s="99"/>
      <c r="L19" s="99"/>
      <c r="M19" s="143"/>
      <c r="N19" s="99"/>
      <c r="O19" s="100"/>
      <c r="P19" s="89"/>
      <c r="Q19" s="89"/>
      <c r="R19" s="89"/>
      <c r="S19" s="89"/>
      <c r="T19" s="89"/>
      <c r="U19" s="89"/>
      <c r="V19" s="89"/>
      <c r="W19" s="89"/>
      <c r="X19" s="89"/>
      <c r="Y19" s="89"/>
      <c r="Z19" s="89"/>
      <c r="AA19" s="89"/>
      <c r="AB19" s="89"/>
      <c r="AC19" s="89"/>
      <c r="AD19" s="89"/>
      <c r="AE19" s="89"/>
      <c r="AF19" s="89"/>
      <c r="AG19" s="89"/>
    </row>
    <row r="20" spans="1:33" x14ac:dyDescent="0.25">
      <c r="A20" s="89"/>
      <c r="B20" s="89"/>
      <c r="C20" s="89"/>
      <c r="D20" s="89"/>
      <c r="E20" s="89"/>
      <c r="F20" s="89"/>
      <c r="G20" s="89"/>
      <c r="H20" s="10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row>
    <row r="21" spans="1:33" ht="18.75" x14ac:dyDescent="0.3">
      <c r="A21" s="111" t="s">
        <v>62</v>
      </c>
      <c r="B21" s="89"/>
      <c r="C21" s="144"/>
      <c r="D21" s="89"/>
      <c r="E21" s="89"/>
      <c r="F21" s="89"/>
      <c r="G21" s="145"/>
      <c r="H21" s="146"/>
      <c r="I21" s="147" t="s">
        <v>62</v>
      </c>
      <c r="J21" s="99"/>
      <c r="K21" s="99"/>
      <c r="L21" s="99" t="s">
        <v>157</v>
      </c>
      <c r="M21" s="99"/>
      <c r="N21" s="99"/>
      <c r="O21" s="99"/>
      <c r="P21" s="89"/>
      <c r="Q21" s="89"/>
      <c r="R21" s="89"/>
      <c r="S21" s="89"/>
      <c r="T21" s="89"/>
      <c r="U21" s="89"/>
      <c r="V21" s="89"/>
      <c r="W21" s="89"/>
      <c r="X21" s="89"/>
      <c r="Y21" s="89"/>
      <c r="Z21" s="89"/>
      <c r="AA21" s="89"/>
      <c r="AB21" s="89"/>
      <c r="AC21" s="89"/>
      <c r="AD21" s="89"/>
      <c r="AE21" s="89"/>
      <c r="AF21" s="89"/>
      <c r="AG21" s="89"/>
    </row>
    <row r="22" spans="1:33" x14ac:dyDescent="0.25">
      <c r="A22" s="112" t="s">
        <v>47</v>
      </c>
      <c r="B22" s="113" t="s">
        <v>48</v>
      </c>
      <c r="C22" s="114" t="s">
        <v>49</v>
      </c>
      <c r="D22" s="115" t="s">
        <v>215</v>
      </c>
      <c r="E22" s="116" t="s">
        <v>50</v>
      </c>
      <c r="F22" s="117"/>
      <c r="G22" s="118" t="s">
        <v>51</v>
      </c>
      <c r="H22" s="146"/>
      <c r="I22" s="96" t="s">
        <v>63</v>
      </c>
      <c r="J22" s="89"/>
      <c r="K22" s="89"/>
      <c r="L22" s="89" t="s">
        <v>157</v>
      </c>
      <c r="M22" s="123">
        <v>0</v>
      </c>
      <c r="N22" s="89"/>
      <c r="O22" s="130" t="e">
        <f t="shared" ref="O22:O27" si="0">+M22/$B$7</f>
        <v>#DIV/0!</v>
      </c>
      <c r="P22" s="89"/>
      <c r="Q22" s="89"/>
      <c r="R22" s="89"/>
      <c r="S22" s="89"/>
      <c r="T22" s="89"/>
      <c r="U22" s="89"/>
      <c r="V22" s="89"/>
      <c r="W22" s="89"/>
      <c r="X22" s="89"/>
      <c r="Y22" s="89"/>
      <c r="Z22" s="89"/>
      <c r="AA22" s="89"/>
      <c r="AB22" s="89"/>
      <c r="AC22" s="89"/>
      <c r="AD22" s="89"/>
      <c r="AE22" s="89"/>
      <c r="AF22" s="89"/>
      <c r="AG22" s="89"/>
    </row>
    <row r="23" spans="1:33" x14ac:dyDescent="0.25">
      <c r="A23" s="148"/>
      <c r="B23" s="149"/>
      <c r="C23" s="149" t="s">
        <v>64</v>
      </c>
      <c r="D23" s="150">
        <v>0</v>
      </c>
      <c r="E23" s="151">
        <v>0</v>
      </c>
      <c r="F23" s="152"/>
      <c r="G23" s="153">
        <v>0</v>
      </c>
      <c r="H23" s="109"/>
      <c r="I23" s="96" t="s">
        <v>65</v>
      </c>
      <c r="J23" s="89"/>
      <c r="K23" s="89"/>
      <c r="L23" s="89" t="s">
        <v>157</v>
      </c>
      <c r="M23" s="123">
        <v>0</v>
      </c>
      <c r="N23" s="89"/>
      <c r="O23" s="130" t="e">
        <f t="shared" si="0"/>
        <v>#DIV/0!</v>
      </c>
      <c r="P23" s="89"/>
      <c r="Q23" s="89"/>
      <c r="R23" s="89"/>
      <c r="S23" s="89"/>
      <c r="T23" s="89"/>
      <c r="U23" s="89"/>
      <c r="V23" s="89"/>
      <c r="W23" s="89"/>
      <c r="X23" s="89"/>
      <c r="Y23" s="89"/>
      <c r="Z23" s="89"/>
      <c r="AA23" s="89"/>
      <c r="AB23" s="89"/>
      <c r="AC23" s="89"/>
      <c r="AD23" s="89"/>
      <c r="AE23" s="89"/>
      <c r="AF23" s="89"/>
      <c r="AG23" s="89"/>
    </row>
    <row r="24" spans="1:33" x14ac:dyDescent="0.25">
      <c r="A24" s="96"/>
      <c r="B24" s="89"/>
      <c r="C24" s="89"/>
      <c r="D24" s="89"/>
      <c r="E24" s="89"/>
      <c r="F24" s="89"/>
      <c r="G24" s="130"/>
      <c r="H24" s="109"/>
      <c r="I24" s="96" t="s">
        <v>66</v>
      </c>
      <c r="J24" s="89"/>
      <c r="K24" s="89"/>
      <c r="L24" s="89" t="s">
        <v>67</v>
      </c>
      <c r="M24" s="123">
        <v>0</v>
      </c>
      <c r="N24" s="89"/>
      <c r="O24" s="130" t="e">
        <f t="shared" si="0"/>
        <v>#DIV/0!</v>
      </c>
      <c r="P24" s="89"/>
      <c r="Q24" s="89"/>
      <c r="R24" s="89"/>
      <c r="S24" s="89"/>
      <c r="T24" s="89"/>
      <c r="U24" s="89"/>
      <c r="V24" s="89"/>
      <c r="W24" s="89"/>
      <c r="X24" s="89"/>
      <c r="Y24" s="89"/>
      <c r="Z24" s="89"/>
      <c r="AA24" s="89"/>
      <c r="AB24" s="89"/>
      <c r="AC24" s="89"/>
      <c r="AD24" s="89"/>
      <c r="AE24" s="89"/>
      <c r="AF24" s="89"/>
      <c r="AG24" s="89"/>
    </row>
    <row r="25" spans="1:33" x14ac:dyDescent="0.25">
      <c r="A25" s="122"/>
      <c r="B25" s="154"/>
      <c r="C25" s="123"/>
      <c r="D25" s="125"/>
      <c r="E25" s="155"/>
      <c r="F25" s="156"/>
      <c r="G25" s="157"/>
      <c r="H25" s="109"/>
      <c r="I25" s="96" t="s">
        <v>181</v>
      </c>
      <c r="J25" s="89"/>
      <c r="K25" s="89"/>
      <c r="L25" s="89" t="s">
        <v>157</v>
      </c>
      <c r="M25" s="123">
        <v>0</v>
      </c>
      <c r="N25" s="89"/>
      <c r="O25" s="130" t="e">
        <f t="shared" si="0"/>
        <v>#DIV/0!</v>
      </c>
      <c r="P25" s="89"/>
      <c r="Q25" s="89"/>
      <c r="R25" s="158"/>
      <c r="S25" s="89"/>
      <c r="T25" s="89"/>
      <c r="U25" s="89"/>
      <c r="V25" s="89"/>
      <c r="W25" s="89"/>
      <c r="X25" s="89"/>
      <c r="Y25" s="89"/>
      <c r="Z25" s="89"/>
      <c r="AA25" s="89"/>
      <c r="AB25" s="89"/>
      <c r="AC25" s="89"/>
      <c r="AD25" s="89"/>
      <c r="AE25" s="89"/>
      <c r="AF25" s="89"/>
      <c r="AG25" s="89"/>
    </row>
    <row r="26" spans="1:33" x14ac:dyDescent="0.25">
      <c r="A26" s="122"/>
      <c r="B26" s="123"/>
      <c r="C26" s="123"/>
      <c r="D26" s="125"/>
      <c r="E26" s="155"/>
      <c r="F26" s="127"/>
      <c r="G26" s="157"/>
      <c r="H26" s="109"/>
      <c r="I26" s="96" t="s">
        <v>68</v>
      </c>
      <c r="J26" s="89"/>
      <c r="K26" s="89"/>
      <c r="L26" s="89"/>
      <c r="M26" s="123">
        <v>0</v>
      </c>
      <c r="N26" s="89"/>
      <c r="O26" s="130" t="e">
        <f t="shared" si="0"/>
        <v>#DIV/0!</v>
      </c>
      <c r="P26" s="89"/>
      <c r="Q26" s="89"/>
      <c r="R26" s="89"/>
      <c r="S26" s="89"/>
      <c r="T26" s="89"/>
      <c r="U26" s="89"/>
      <c r="V26" s="89"/>
      <c r="W26" s="89"/>
      <c r="X26" s="89"/>
      <c r="Y26" s="89"/>
      <c r="Z26" s="89"/>
      <c r="AA26" s="89"/>
      <c r="AB26" s="89"/>
      <c r="AC26" s="89"/>
      <c r="AD26" s="89"/>
      <c r="AE26" s="89"/>
      <c r="AF26" s="89"/>
      <c r="AG26" s="89"/>
    </row>
    <row r="27" spans="1:33" x14ac:dyDescent="0.25">
      <c r="A27" s="122"/>
      <c r="B27" s="123"/>
      <c r="C27" s="124"/>
      <c r="D27" s="125"/>
      <c r="E27" s="155"/>
      <c r="F27" s="127"/>
      <c r="G27" s="159"/>
      <c r="H27" s="109"/>
      <c r="I27" s="131" t="s">
        <v>182</v>
      </c>
      <c r="J27" s="89"/>
      <c r="K27" s="89"/>
      <c r="L27" s="89"/>
      <c r="M27" s="133">
        <v>0</v>
      </c>
      <c r="N27" s="89"/>
      <c r="O27" s="100" t="e">
        <f t="shared" si="0"/>
        <v>#DIV/0!</v>
      </c>
      <c r="P27" s="89"/>
      <c r="Q27" s="89"/>
      <c r="R27" s="89"/>
      <c r="S27" s="89"/>
      <c r="T27" s="89"/>
      <c r="U27" s="89"/>
      <c r="V27" s="89"/>
      <c r="W27" s="89"/>
      <c r="X27" s="89"/>
      <c r="Y27" s="89"/>
      <c r="Z27" s="89"/>
      <c r="AA27" s="89"/>
      <c r="AB27" s="89"/>
      <c r="AC27" s="89"/>
      <c r="AD27" s="89"/>
      <c r="AE27" s="89"/>
      <c r="AF27" s="89"/>
      <c r="AG27" s="89"/>
    </row>
    <row r="28" spans="1:33" x14ac:dyDescent="0.25">
      <c r="A28" s="134" t="s">
        <v>61</v>
      </c>
      <c r="B28" s="89"/>
      <c r="C28" s="160"/>
      <c r="D28" s="89"/>
      <c r="E28" s="89"/>
      <c r="F28" s="89"/>
      <c r="G28" s="161">
        <f>SUM(G23:G27)</f>
        <v>0</v>
      </c>
      <c r="H28" s="162"/>
      <c r="I28" s="139" t="s">
        <v>61</v>
      </c>
      <c r="J28" s="89"/>
      <c r="K28" s="89"/>
      <c r="L28" s="89" t="s">
        <v>157</v>
      </c>
      <c r="M28" s="140">
        <f>SUM(M22:M27)</f>
        <v>0</v>
      </c>
      <c r="N28" s="140"/>
      <c r="O28" s="161" t="e">
        <f>SUM(O23:O27)</f>
        <v>#DIV/0!</v>
      </c>
      <c r="P28" s="89"/>
      <c r="Q28" s="89"/>
      <c r="R28" s="89"/>
      <c r="S28" s="89"/>
      <c r="T28" s="89"/>
      <c r="U28" s="89"/>
      <c r="V28" s="89"/>
      <c r="W28" s="89"/>
      <c r="X28" s="89"/>
      <c r="Y28" s="89"/>
      <c r="Z28" s="89"/>
      <c r="AA28" s="89"/>
      <c r="AB28" s="89"/>
      <c r="AC28" s="89"/>
      <c r="AD28" s="89"/>
      <c r="AE28" s="89"/>
      <c r="AF28" s="89"/>
      <c r="AG28" s="89"/>
    </row>
    <row r="29" spans="1:33" x14ac:dyDescent="0.25">
      <c r="A29" s="105"/>
      <c r="B29" s="163"/>
      <c r="C29" s="144"/>
      <c r="D29" s="99"/>
      <c r="E29" s="99"/>
      <c r="F29" s="99"/>
      <c r="G29" s="164" t="s">
        <v>157</v>
      </c>
      <c r="H29" s="146"/>
      <c r="I29" s="142"/>
      <c r="J29" s="99"/>
      <c r="K29" s="99"/>
      <c r="L29" s="99"/>
      <c r="M29" s="99"/>
      <c r="N29" s="99"/>
      <c r="O29" s="100"/>
      <c r="P29" s="89"/>
      <c r="Q29" s="89"/>
      <c r="R29" s="89"/>
      <c r="S29" s="89"/>
      <c r="T29" s="89"/>
      <c r="U29" s="89"/>
      <c r="V29" s="89"/>
      <c r="W29" s="89"/>
      <c r="X29" s="89"/>
      <c r="Y29" s="89"/>
      <c r="Z29" s="89"/>
      <c r="AA29" s="89"/>
      <c r="AB29" s="89"/>
      <c r="AC29" s="89"/>
      <c r="AD29" s="89"/>
      <c r="AE29" s="89"/>
      <c r="AF29" s="89"/>
      <c r="AG29" s="89"/>
    </row>
    <row r="30" spans="1:33" x14ac:dyDescent="0.25">
      <c r="A30" s="135"/>
      <c r="B30" s="135"/>
      <c r="C30" s="135"/>
      <c r="D30" s="135"/>
      <c r="E30" s="135"/>
      <c r="F30" s="135"/>
      <c r="G30" s="135"/>
      <c r="H30" s="165"/>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row>
    <row r="31" spans="1:33" ht="18.75" x14ac:dyDescent="0.3">
      <c r="A31" s="111" t="s">
        <v>69</v>
      </c>
      <c r="B31" s="98"/>
      <c r="C31" s="144"/>
      <c r="D31" s="98"/>
      <c r="E31" s="98"/>
      <c r="F31" s="98"/>
      <c r="G31" s="145"/>
      <c r="H31" s="146"/>
      <c r="I31" s="111" t="s">
        <v>70</v>
      </c>
      <c r="J31" s="89"/>
      <c r="K31" s="145"/>
      <c r="L31" s="89"/>
      <c r="M31" s="89"/>
      <c r="N31" s="89"/>
      <c r="O31" s="89"/>
      <c r="P31" s="89"/>
      <c r="Q31" s="89"/>
      <c r="R31" s="89"/>
      <c r="S31" s="89"/>
      <c r="T31" s="89"/>
      <c r="U31" s="89"/>
      <c r="V31" s="89"/>
      <c r="W31" s="89"/>
      <c r="X31" s="89"/>
      <c r="Y31" s="89"/>
      <c r="Z31" s="89"/>
      <c r="AA31" s="89"/>
      <c r="AB31" s="89"/>
      <c r="AC31" s="89"/>
      <c r="AD31" s="89"/>
      <c r="AE31" s="89"/>
      <c r="AF31" s="89"/>
      <c r="AG31" s="89"/>
    </row>
    <row r="32" spans="1:33" x14ac:dyDescent="0.25">
      <c r="A32" s="112" t="s">
        <v>47</v>
      </c>
      <c r="B32" s="113" t="s">
        <v>48</v>
      </c>
      <c r="C32" s="114" t="s">
        <v>49</v>
      </c>
      <c r="D32" s="115" t="s">
        <v>215</v>
      </c>
      <c r="E32" s="116" t="s">
        <v>50</v>
      </c>
      <c r="F32" s="117"/>
      <c r="G32" s="118" t="s">
        <v>51</v>
      </c>
      <c r="H32" s="146"/>
      <c r="I32" s="166" t="s">
        <v>71</v>
      </c>
      <c r="J32" s="117"/>
      <c r="K32" s="117"/>
      <c r="L32" s="117"/>
      <c r="M32" s="117"/>
      <c r="N32" s="117"/>
      <c r="O32" s="167"/>
      <c r="P32" s="89"/>
      <c r="Q32" s="89"/>
      <c r="R32" s="89"/>
      <c r="S32" s="89"/>
      <c r="T32" s="89"/>
      <c r="U32" s="89"/>
      <c r="V32" s="89"/>
      <c r="W32" s="89"/>
      <c r="X32" s="89"/>
      <c r="Y32" s="89"/>
      <c r="Z32" s="89"/>
      <c r="AA32" s="89"/>
      <c r="AB32" s="89"/>
      <c r="AC32" s="89"/>
      <c r="AD32" s="89"/>
      <c r="AE32" s="89"/>
      <c r="AF32" s="89"/>
      <c r="AG32" s="89"/>
    </row>
    <row r="33" spans="1:33" x14ac:dyDescent="0.25">
      <c r="A33" s="148"/>
      <c r="B33" s="149"/>
      <c r="C33" s="168" t="s">
        <v>72</v>
      </c>
      <c r="D33" s="150">
        <v>0</v>
      </c>
      <c r="E33" s="169">
        <v>0</v>
      </c>
      <c r="F33" s="152">
        <v>283233</v>
      </c>
      <c r="G33" s="153">
        <v>0</v>
      </c>
      <c r="H33" s="109"/>
      <c r="I33" s="96" t="s">
        <v>73</v>
      </c>
      <c r="J33" s="89"/>
      <c r="K33" s="89"/>
      <c r="L33" s="89"/>
      <c r="M33" s="123">
        <v>0</v>
      </c>
      <c r="N33" s="89"/>
      <c r="O33" s="130" t="e">
        <f t="shared" ref="O33:O59" si="1">(M33/$B$7)</f>
        <v>#DIV/0!</v>
      </c>
      <c r="P33" s="89"/>
      <c r="Q33" s="89"/>
      <c r="R33" s="89"/>
      <c r="S33" s="89"/>
      <c r="T33" s="89"/>
      <c r="U33" s="89"/>
      <c r="V33" s="89"/>
      <c r="W33" s="89"/>
      <c r="X33" s="89"/>
      <c r="Y33" s="89"/>
      <c r="Z33" s="89"/>
      <c r="AA33" s="89"/>
      <c r="AB33" s="89"/>
      <c r="AC33" s="89"/>
      <c r="AD33" s="89"/>
      <c r="AE33" s="89"/>
      <c r="AF33" s="89"/>
      <c r="AG33" s="89"/>
    </row>
    <row r="34" spans="1:33" x14ac:dyDescent="0.25">
      <c r="A34" s="122" t="s">
        <v>182</v>
      </c>
      <c r="B34" s="123"/>
      <c r="C34" s="124" t="s">
        <v>74</v>
      </c>
      <c r="D34" s="170">
        <f>C59</f>
        <v>0</v>
      </c>
      <c r="E34" s="171">
        <f>D59</f>
        <v>0</v>
      </c>
      <c r="F34" s="127"/>
      <c r="G34" s="157">
        <v>0</v>
      </c>
      <c r="H34" s="109"/>
      <c r="I34" s="172" t="s">
        <v>163</v>
      </c>
      <c r="J34" s="172"/>
      <c r="K34" s="172"/>
      <c r="L34" s="172"/>
      <c r="M34" s="123">
        <v>0</v>
      </c>
      <c r="N34" s="89"/>
      <c r="O34" s="130" t="e">
        <f t="shared" si="1"/>
        <v>#DIV/0!</v>
      </c>
      <c r="P34" s="89"/>
      <c r="Q34" s="89"/>
      <c r="R34" s="89"/>
      <c r="S34" s="89"/>
      <c r="T34" s="89"/>
      <c r="U34" s="89"/>
      <c r="V34" s="89"/>
      <c r="W34" s="89"/>
      <c r="X34" s="89"/>
      <c r="Y34" s="89"/>
      <c r="Z34" s="89"/>
      <c r="AA34" s="89"/>
      <c r="AB34" s="89"/>
      <c r="AC34" s="89"/>
      <c r="AD34" s="89"/>
      <c r="AE34" s="89"/>
      <c r="AF34" s="89"/>
      <c r="AG34" s="89"/>
    </row>
    <row r="35" spans="1:33" x14ac:dyDescent="0.25">
      <c r="A35" s="131" t="s">
        <v>57</v>
      </c>
      <c r="B35" s="123"/>
      <c r="C35" s="124"/>
      <c r="D35" s="125">
        <v>0</v>
      </c>
      <c r="E35" s="126">
        <v>0</v>
      </c>
      <c r="F35" s="127"/>
      <c r="G35" s="157">
        <v>0</v>
      </c>
      <c r="H35" s="109"/>
      <c r="I35" s="228" t="s">
        <v>164</v>
      </c>
      <c r="M35" s="123">
        <v>0</v>
      </c>
      <c r="O35" s="130" t="e">
        <f t="shared" si="1"/>
        <v>#DIV/0!</v>
      </c>
      <c r="P35" s="89"/>
      <c r="Q35" s="89"/>
      <c r="R35" s="89"/>
      <c r="S35" s="89"/>
      <c r="T35" s="89"/>
      <c r="U35" s="89"/>
      <c r="V35" s="89"/>
      <c r="W35" s="89"/>
      <c r="X35" s="89"/>
      <c r="Y35" s="89"/>
      <c r="Z35" s="89"/>
      <c r="AA35" s="89"/>
      <c r="AB35" s="89"/>
      <c r="AC35" s="89"/>
      <c r="AD35" s="89"/>
      <c r="AE35" s="89"/>
      <c r="AF35" s="89"/>
      <c r="AG35" s="89"/>
    </row>
    <row r="36" spans="1:33" x14ac:dyDescent="0.25">
      <c r="A36" s="122"/>
      <c r="B36" s="123"/>
      <c r="C36" s="124"/>
      <c r="D36" s="125"/>
      <c r="E36" s="126"/>
      <c r="F36" s="127"/>
      <c r="G36" s="157"/>
      <c r="H36" s="109"/>
      <c r="I36" s="228" t="s">
        <v>165</v>
      </c>
      <c r="J36" s="89"/>
      <c r="K36" s="89"/>
      <c r="L36" s="89"/>
      <c r="M36" s="123">
        <v>0</v>
      </c>
      <c r="N36" s="89"/>
      <c r="O36" s="130" t="e">
        <f t="shared" si="1"/>
        <v>#DIV/0!</v>
      </c>
      <c r="P36" s="89"/>
      <c r="Q36" s="89"/>
      <c r="R36" s="89"/>
      <c r="S36" s="89"/>
      <c r="T36" s="89"/>
      <c r="U36" s="89"/>
      <c r="V36" s="89"/>
      <c r="W36" s="89"/>
      <c r="X36" s="89"/>
      <c r="Y36" s="89"/>
      <c r="Z36" s="89"/>
      <c r="AA36" s="89"/>
      <c r="AB36" s="89"/>
      <c r="AC36" s="89"/>
      <c r="AD36" s="89"/>
      <c r="AE36" s="89"/>
      <c r="AF36" s="89"/>
      <c r="AG36" s="89"/>
    </row>
    <row r="37" spans="1:33" x14ac:dyDescent="0.25">
      <c r="A37" s="131"/>
      <c r="B37" s="123"/>
      <c r="C37" s="124"/>
      <c r="D37" s="125"/>
      <c r="E37" s="126"/>
      <c r="F37" s="127"/>
      <c r="G37" s="157"/>
      <c r="H37" s="109"/>
      <c r="I37" s="228" t="s">
        <v>166</v>
      </c>
      <c r="J37" s="89"/>
      <c r="K37" s="89"/>
      <c r="L37" s="89"/>
      <c r="M37" s="123">
        <v>0</v>
      </c>
      <c r="N37" s="89"/>
      <c r="O37" s="130" t="e">
        <f t="shared" si="1"/>
        <v>#DIV/0!</v>
      </c>
      <c r="P37" s="89"/>
      <c r="Q37" s="89"/>
      <c r="R37" s="89"/>
      <c r="S37" s="89"/>
      <c r="T37" s="89"/>
      <c r="U37" s="89"/>
      <c r="V37" s="89"/>
      <c r="W37" s="89"/>
      <c r="X37" s="89"/>
      <c r="Y37" s="89"/>
      <c r="Z37" s="89"/>
      <c r="AA37" s="89"/>
      <c r="AB37" s="89"/>
      <c r="AC37" s="89"/>
      <c r="AD37" s="89"/>
      <c r="AE37" s="89"/>
      <c r="AF37" s="89"/>
      <c r="AG37" s="89"/>
    </row>
    <row r="38" spans="1:33" x14ac:dyDescent="0.25">
      <c r="A38" s="131"/>
      <c r="B38" s="123"/>
      <c r="C38" s="124"/>
      <c r="D38" s="125"/>
      <c r="E38" s="126"/>
      <c r="F38" s="127"/>
      <c r="G38" s="157"/>
      <c r="H38" s="109"/>
      <c r="I38" s="228" t="s">
        <v>167</v>
      </c>
      <c r="J38" s="89"/>
      <c r="K38" s="89"/>
      <c r="L38" s="89"/>
      <c r="M38" s="123">
        <v>0</v>
      </c>
      <c r="N38" s="89"/>
      <c r="O38" s="130" t="e">
        <f t="shared" si="1"/>
        <v>#DIV/0!</v>
      </c>
      <c r="P38" s="89"/>
      <c r="Q38" s="89"/>
      <c r="R38" s="89"/>
      <c r="S38" s="89"/>
      <c r="T38" s="89"/>
      <c r="U38" s="89"/>
      <c r="V38" s="89"/>
      <c r="W38" s="89"/>
      <c r="X38" s="89"/>
      <c r="Y38" s="89"/>
      <c r="Z38" s="89"/>
      <c r="AA38" s="89"/>
      <c r="AB38" s="89"/>
      <c r="AC38" s="89"/>
      <c r="AD38" s="89"/>
      <c r="AE38" s="89"/>
      <c r="AF38" s="89"/>
      <c r="AG38" s="89"/>
    </row>
    <row r="39" spans="1:33" x14ac:dyDescent="0.25">
      <c r="A39" s="122"/>
      <c r="B39" s="123"/>
      <c r="C39" s="124"/>
      <c r="D39" s="125"/>
      <c r="E39" s="126"/>
      <c r="F39" s="127"/>
      <c r="G39" s="159"/>
      <c r="H39" s="162"/>
      <c r="I39" s="228" t="s">
        <v>168</v>
      </c>
      <c r="J39" s="89"/>
      <c r="K39" s="89"/>
      <c r="L39" s="89"/>
      <c r="M39" s="123">
        <v>0</v>
      </c>
      <c r="N39" s="89"/>
      <c r="O39" s="130" t="e">
        <f t="shared" si="1"/>
        <v>#DIV/0!</v>
      </c>
      <c r="P39" s="89"/>
      <c r="Q39" s="89"/>
      <c r="R39" s="89"/>
      <c r="S39" s="89"/>
      <c r="T39" s="89"/>
      <c r="U39" s="89"/>
      <c r="V39" s="89"/>
      <c r="W39" s="89"/>
      <c r="X39" s="89"/>
      <c r="Y39" s="89"/>
      <c r="Z39" s="89"/>
      <c r="AA39" s="89"/>
      <c r="AB39" s="89"/>
      <c r="AC39" s="89"/>
      <c r="AD39" s="89"/>
      <c r="AE39" s="89"/>
      <c r="AF39" s="89"/>
      <c r="AG39" s="89"/>
    </row>
    <row r="40" spans="1:33" x14ac:dyDescent="0.25">
      <c r="A40" s="134" t="s">
        <v>61</v>
      </c>
      <c r="B40" s="89"/>
      <c r="C40" s="89"/>
      <c r="D40" s="89"/>
      <c r="E40" s="89"/>
      <c r="F40" s="89"/>
      <c r="G40" s="161">
        <f>SUM(G33:G39)</f>
        <v>0</v>
      </c>
      <c r="H40" s="109"/>
      <c r="I40" s="228" t="s">
        <v>169</v>
      </c>
      <c r="J40" s="89"/>
      <c r="K40" s="89"/>
      <c r="L40" s="89"/>
      <c r="M40" s="123">
        <v>0</v>
      </c>
      <c r="N40" s="89"/>
      <c r="O40" s="130" t="e">
        <f t="shared" si="1"/>
        <v>#DIV/0!</v>
      </c>
      <c r="P40" s="89"/>
      <c r="Q40" s="89"/>
      <c r="R40" s="89"/>
      <c r="S40" s="89"/>
      <c r="T40" s="89"/>
      <c r="U40" s="89"/>
      <c r="V40" s="89"/>
      <c r="W40" s="89"/>
      <c r="X40" s="89"/>
      <c r="Y40" s="89"/>
      <c r="Z40" s="89"/>
      <c r="AA40" s="89"/>
      <c r="AB40" s="89"/>
      <c r="AC40" s="89"/>
      <c r="AD40" s="89"/>
      <c r="AE40" s="89"/>
      <c r="AF40" s="89"/>
      <c r="AG40" s="89"/>
    </row>
    <row r="41" spans="1:33" x14ac:dyDescent="0.25">
      <c r="A41" s="105"/>
      <c r="B41" s="99"/>
      <c r="C41" s="99"/>
      <c r="D41" s="99"/>
      <c r="E41" s="99"/>
      <c r="F41" s="99"/>
      <c r="G41" s="100"/>
      <c r="H41" s="175"/>
      <c r="I41" s="228" t="s">
        <v>170</v>
      </c>
      <c r="J41" s="89"/>
      <c r="K41" s="89"/>
      <c r="L41" s="89"/>
      <c r="M41" s="123">
        <v>0</v>
      </c>
      <c r="N41" s="89"/>
      <c r="O41" s="130" t="e">
        <f t="shared" si="1"/>
        <v>#DIV/0!</v>
      </c>
      <c r="P41" s="89"/>
      <c r="Q41" s="89"/>
      <c r="R41" s="89"/>
      <c r="S41" s="89"/>
      <c r="T41" s="89"/>
      <c r="U41" s="89"/>
      <c r="V41" s="89"/>
      <c r="W41" s="89"/>
      <c r="X41" s="89"/>
      <c r="Y41" s="89"/>
      <c r="Z41" s="89"/>
      <c r="AA41" s="89"/>
      <c r="AB41" s="89"/>
      <c r="AC41" s="89"/>
      <c r="AD41" s="89"/>
      <c r="AE41" s="89"/>
      <c r="AF41" s="89"/>
      <c r="AG41" s="89"/>
    </row>
    <row r="42" spans="1:33" x14ac:dyDescent="0.25">
      <c r="H42" s="109"/>
      <c r="I42" s="228" t="s">
        <v>171</v>
      </c>
      <c r="J42" s="89"/>
      <c r="K42" s="89"/>
      <c r="L42" s="89"/>
      <c r="M42" s="123">
        <v>0</v>
      </c>
      <c r="N42" s="89"/>
      <c r="O42" s="130" t="e">
        <f t="shared" si="1"/>
        <v>#DIV/0!</v>
      </c>
      <c r="P42" s="89"/>
      <c r="Q42" s="89"/>
      <c r="R42" s="89"/>
      <c r="S42" s="89"/>
      <c r="T42" s="89"/>
      <c r="U42" s="89"/>
      <c r="V42" s="89"/>
      <c r="W42" s="89"/>
      <c r="X42" s="89"/>
      <c r="Y42" s="89"/>
      <c r="Z42" s="89"/>
      <c r="AA42" s="89"/>
      <c r="AB42" s="89"/>
      <c r="AC42" s="89"/>
      <c r="AD42" s="89"/>
      <c r="AE42" s="89"/>
      <c r="AF42" s="89"/>
      <c r="AG42" s="89"/>
    </row>
    <row r="43" spans="1:33" ht="18.75" x14ac:dyDescent="0.3">
      <c r="A43" s="111" t="s">
        <v>81</v>
      </c>
      <c r="B43" s="176"/>
      <c r="C43" s="177"/>
      <c r="D43" s="177"/>
      <c r="E43" s="177"/>
      <c r="F43" s="177"/>
      <c r="G43" s="178"/>
      <c r="H43" s="179"/>
      <c r="I43" s="228" t="s">
        <v>172</v>
      </c>
      <c r="J43" s="89"/>
      <c r="K43" s="89"/>
      <c r="L43" s="89"/>
      <c r="M43" s="123">
        <v>0</v>
      </c>
      <c r="N43" s="89"/>
      <c r="O43" s="130" t="e">
        <f t="shared" si="1"/>
        <v>#DIV/0!</v>
      </c>
      <c r="P43" s="89"/>
      <c r="Q43" s="89"/>
      <c r="R43" s="89"/>
      <c r="S43" s="89"/>
      <c r="T43" s="89"/>
      <c r="U43" s="89"/>
      <c r="V43" s="89"/>
      <c r="W43" s="89"/>
      <c r="X43" s="89"/>
      <c r="Y43" s="89"/>
      <c r="Z43" s="89"/>
      <c r="AA43" s="89"/>
      <c r="AB43" s="89"/>
      <c r="AC43" s="89"/>
      <c r="AD43" s="89"/>
      <c r="AE43" s="89"/>
      <c r="AF43" s="89"/>
      <c r="AG43" s="89"/>
    </row>
    <row r="44" spans="1:33" x14ac:dyDescent="0.25">
      <c r="A44" s="112" t="s">
        <v>47</v>
      </c>
      <c r="B44" s="180" t="s">
        <v>82</v>
      </c>
      <c r="C44" s="181"/>
      <c r="D44" s="182"/>
      <c r="E44" s="182"/>
      <c r="F44" s="183"/>
      <c r="G44" s="184"/>
      <c r="H44" s="179"/>
      <c r="I44" s="228" t="s">
        <v>173</v>
      </c>
      <c r="J44" s="89"/>
      <c r="K44" s="89"/>
      <c r="L44" s="89"/>
      <c r="M44" s="123">
        <v>0</v>
      </c>
      <c r="N44" s="89"/>
      <c r="O44" s="130" t="e">
        <f t="shared" si="1"/>
        <v>#DIV/0!</v>
      </c>
      <c r="P44" s="89"/>
      <c r="Q44" s="89"/>
      <c r="R44" s="89"/>
      <c r="S44" s="89"/>
      <c r="T44" s="89"/>
      <c r="U44" s="89"/>
      <c r="V44" s="89"/>
      <c r="W44" s="89"/>
      <c r="X44" s="89"/>
      <c r="Y44" s="89"/>
      <c r="Z44" s="89"/>
      <c r="AA44" s="89"/>
      <c r="AB44" s="89"/>
      <c r="AC44" s="89"/>
      <c r="AD44" s="89"/>
      <c r="AE44" s="89"/>
      <c r="AF44" s="89"/>
      <c r="AG44" s="89"/>
    </row>
    <row r="45" spans="1:33" x14ac:dyDescent="0.25">
      <c r="A45" s="122" t="s">
        <v>54</v>
      </c>
      <c r="B45" s="123" t="s">
        <v>84</v>
      </c>
      <c r="C45" s="187"/>
      <c r="D45" s="188"/>
      <c r="E45" s="188"/>
      <c r="F45" s="123"/>
      <c r="G45" s="157">
        <v>0</v>
      </c>
      <c r="H45" s="109"/>
      <c r="I45" s="228" t="s">
        <v>174</v>
      </c>
      <c r="J45" s="89"/>
      <c r="K45" s="89"/>
      <c r="L45" s="89"/>
      <c r="M45" s="123">
        <v>0</v>
      </c>
      <c r="N45" s="89"/>
      <c r="O45" s="130" t="e">
        <f t="shared" si="1"/>
        <v>#DIV/0!</v>
      </c>
      <c r="P45" s="89"/>
      <c r="Q45" s="89"/>
      <c r="R45" s="89"/>
      <c r="S45" s="89"/>
      <c r="T45" s="89"/>
      <c r="U45" s="89"/>
      <c r="V45" s="89"/>
      <c r="W45" s="89"/>
      <c r="X45" s="89"/>
      <c r="Y45" s="89"/>
      <c r="Z45" s="89"/>
      <c r="AA45" s="89"/>
      <c r="AB45" s="89"/>
      <c r="AC45" s="89"/>
      <c r="AD45" s="89"/>
      <c r="AE45" s="89"/>
      <c r="AF45" s="89"/>
      <c r="AG45" s="89"/>
    </row>
    <row r="46" spans="1:33" x14ac:dyDescent="0.25">
      <c r="A46" s="122" t="s">
        <v>57</v>
      </c>
      <c r="B46" s="123" t="s">
        <v>86</v>
      </c>
      <c r="C46" s="187"/>
      <c r="D46" s="188"/>
      <c r="E46" s="188"/>
      <c r="F46" s="123"/>
      <c r="G46" s="157">
        <v>0</v>
      </c>
      <c r="H46" s="109"/>
      <c r="I46" s="228" t="s">
        <v>175</v>
      </c>
      <c r="J46" s="89"/>
      <c r="K46" s="89"/>
      <c r="L46" s="89"/>
      <c r="M46" s="123">
        <v>0</v>
      </c>
      <c r="N46" s="89"/>
      <c r="O46" s="130" t="e">
        <f t="shared" si="1"/>
        <v>#DIV/0!</v>
      </c>
      <c r="P46" s="189"/>
      <c r="Q46" s="89"/>
      <c r="R46" s="89"/>
      <c r="S46" s="89"/>
      <c r="T46" s="89"/>
      <c r="U46" s="89"/>
      <c r="V46" s="89"/>
      <c r="W46" s="89"/>
      <c r="X46" s="89"/>
      <c r="Y46" s="89"/>
      <c r="Z46" s="89"/>
      <c r="AA46" s="89"/>
      <c r="AB46" s="89"/>
      <c r="AC46" s="89"/>
      <c r="AD46" s="89"/>
      <c r="AE46" s="89"/>
      <c r="AF46" s="89"/>
      <c r="AG46" s="89"/>
    </row>
    <row r="47" spans="1:33" x14ac:dyDescent="0.25">
      <c r="A47" s="131" t="s">
        <v>57</v>
      </c>
      <c r="B47" s="123" t="s">
        <v>88</v>
      </c>
      <c r="C47" s="123"/>
      <c r="D47" s="123"/>
      <c r="E47" s="188"/>
      <c r="F47" s="123"/>
      <c r="G47" s="157">
        <v>0</v>
      </c>
      <c r="H47" s="109"/>
      <c r="I47" s="228" t="s">
        <v>176</v>
      </c>
      <c r="J47" s="89"/>
      <c r="K47" s="89"/>
      <c r="L47" s="89"/>
      <c r="M47" s="123">
        <v>0</v>
      </c>
      <c r="N47" s="89"/>
      <c r="O47" s="130" t="e">
        <f t="shared" si="1"/>
        <v>#DIV/0!</v>
      </c>
      <c r="P47" s="89"/>
      <c r="Q47" s="89"/>
      <c r="R47" s="89"/>
      <c r="S47" s="89"/>
      <c r="T47" s="89"/>
      <c r="U47" s="89"/>
      <c r="V47" s="89"/>
      <c r="W47" s="89"/>
      <c r="X47" s="89"/>
      <c r="Y47" s="89"/>
      <c r="Z47" s="89"/>
      <c r="AA47" s="89"/>
      <c r="AB47" s="89"/>
      <c r="AC47" s="89"/>
      <c r="AD47" s="89"/>
      <c r="AE47" s="89"/>
      <c r="AF47" s="89"/>
      <c r="AG47" s="89"/>
    </row>
    <row r="48" spans="1:33" x14ac:dyDescent="0.25">
      <c r="A48" s="131"/>
      <c r="B48" s="123" t="s">
        <v>60</v>
      </c>
      <c r="C48" s="123"/>
      <c r="D48" s="123"/>
      <c r="E48" s="123"/>
      <c r="F48" s="123"/>
      <c r="G48" s="157">
        <v>0</v>
      </c>
      <c r="H48" s="109"/>
      <c r="I48" s="228" t="s">
        <v>177</v>
      </c>
      <c r="J48" s="89"/>
      <c r="K48" s="89"/>
      <c r="L48" s="89"/>
      <c r="M48" s="123">
        <v>0</v>
      </c>
      <c r="N48" s="89"/>
      <c r="O48" s="130" t="e">
        <f t="shared" si="1"/>
        <v>#DIV/0!</v>
      </c>
      <c r="P48" s="89"/>
      <c r="Q48" s="89"/>
      <c r="R48" s="89"/>
      <c r="S48" s="89"/>
      <c r="T48" s="89"/>
      <c r="U48" s="89"/>
      <c r="V48" s="89"/>
      <c r="W48" s="89"/>
      <c r="X48" s="89"/>
      <c r="Y48" s="89"/>
      <c r="Z48" s="89"/>
      <c r="AA48" s="89"/>
      <c r="AB48" s="89"/>
      <c r="AC48" s="89"/>
      <c r="AD48" s="89"/>
      <c r="AE48" s="89"/>
      <c r="AF48" s="89"/>
      <c r="AG48" s="89"/>
    </row>
    <row r="49" spans="1:33" x14ac:dyDescent="0.25">
      <c r="A49" s="131"/>
      <c r="B49" s="123" t="s">
        <v>59</v>
      </c>
      <c r="C49" s="123"/>
      <c r="D49" s="123"/>
      <c r="E49" s="123"/>
      <c r="F49" s="123"/>
      <c r="G49" s="159">
        <v>0</v>
      </c>
      <c r="H49" s="109"/>
      <c r="I49" s="228" t="s">
        <v>178</v>
      </c>
      <c r="J49" s="89"/>
      <c r="K49" s="89"/>
      <c r="L49" s="89"/>
      <c r="M49" s="123">
        <v>0</v>
      </c>
      <c r="N49" s="89"/>
      <c r="O49" s="130" t="e">
        <f t="shared" si="1"/>
        <v>#DIV/0!</v>
      </c>
      <c r="P49" s="89"/>
      <c r="Q49" s="89"/>
      <c r="R49" s="89"/>
      <c r="S49" s="89"/>
      <c r="T49" s="89"/>
      <c r="U49" s="89"/>
      <c r="V49" s="89"/>
      <c r="W49" s="89"/>
      <c r="X49" s="89"/>
      <c r="Y49" s="89"/>
      <c r="Z49" s="89"/>
      <c r="AA49" s="89"/>
      <c r="AB49" s="89"/>
      <c r="AC49" s="89"/>
      <c r="AD49" s="89"/>
      <c r="AE49" s="89"/>
      <c r="AF49" s="89"/>
      <c r="AG49" s="89"/>
    </row>
    <row r="50" spans="1:33" x14ac:dyDescent="0.25">
      <c r="A50" s="134" t="s">
        <v>61</v>
      </c>
      <c r="B50" s="195"/>
      <c r="C50" s="178"/>
      <c r="D50" s="196"/>
      <c r="E50" s="196"/>
      <c r="F50" s="89"/>
      <c r="G50" s="161">
        <f>SUM(G45:G49)</f>
        <v>0</v>
      </c>
      <c r="H50" s="162"/>
      <c r="I50" s="228" t="s">
        <v>179</v>
      </c>
      <c r="J50" s="89"/>
      <c r="K50" s="89"/>
      <c r="L50" s="89"/>
      <c r="M50" s="123">
        <v>0</v>
      </c>
      <c r="N50" s="89"/>
      <c r="O50" s="130" t="e">
        <f t="shared" si="1"/>
        <v>#DIV/0!</v>
      </c>
      <c r="P50" s="89"/>
      <c r="Q50" s="89"/>
      <c r="R50" s="89"/>
      <c r="S50" s="89"/>
      <c r="T50" s="89"/>
      <c r="U50" s="89"/>
      <c r="V50" s="89"/>
      <c r="W50" s="89"/>
      <c r="X50" s="89"/>
      <c r="Y50" s="89"/>
      <c r="Z50" s="89"/>
      <c r="AA50" s="89"/>
      <c r="AB50" s="89"/>
      <c r="AC50" s="89"/>
      <c r="AD50" s="89"/>
      <c r="AE50" s="89"/>
      <c r="AF50" s="89"/>
      <c r="AG50" s="89"/>
    </row>
    <row r="51" spans="1:33" x14ac:dyDescent="0.25">
      <c r="A51" s="142"/>
      <c r="B51" s="99"/>
      <c r="C51" s="99"/>
      <c r="D51" s="99"/>
      <c r="E51" s="99"/>
      <c r="F51" s="99"/>
      <c r="G51" s="100"/>
      <c r="H51" s="109"/>
      <c r="I51" s="228" t="s">
        <v>180</v>
      </c>
      <c r="J51" s="89"/>
      <c r="K51" s="89"/>
      <c r="L51" s="89"/>
      <c r="M51" s="123">
        <v>0</v>
      </c>
      <c r="N51" s="89"/>
      <c r="O51" s="130" t="e">
        <f t="shared" si="1"/>
        <v>#DIV/0!</v>
      </c>
      <c r="P51" s="89"/>
      <c r="Q51" s="89"/>
      <c r="R51" s="89"/>
      <c r="S51" s="89"/>
      <c r="T51" s="89"/>
      <c r="U51" s="89"/>
      <c r="V51" s="89"/>
      <c r="W51" s="89"/>
      <c r="X51" s="89"/>
      <c r="Y51" s="89"/>
      <c r="Z51" s="89"/>
      <c r="AA51" s="89"/>
      <c r="AB51" s="89"/>
      <c r="AC51" s="89"/>
      <c r="AD51" s="89"/>
      <c r="AE51" s="89"/>
      <c r="AF51" s="89"/>
      <c r="AG51" s="89"/>
    </row>
    <row r="52" spans="1:33" ht="16.5" thickBot="1" x14ac:dyDescent="0.3">
      <c r="A52" s="89"/>
      <c r="B52" s="89"/>
      <c r="C52" s="89"/>
      <c r="D52" s="89"/>
      <c r="E52" s="89"/>
      <c r="F52" s="89"/>
      <c r="G52" s="89"/>
      <c r="H52" s="109"/>
      <c r="I52" s="96" t="s">
        <v>131</v>
      </c>
      <c r="J52" s="89"/>
      <c r="K52" s="89"/>
      <c r="L52" s="89"/>
      <c r="M52" s="123">
        <f>SUM($M$35:$M$51)</f>
        <v>0</v>
      </c>
      <c r="N52" s="89"/>
      <c r="O52" s="130" t="e">
        <f>(M52/$B$7)</f>
        <v>#DIV/0!</v>
      </c>
      <c r="P52" s="89"/>
      <c r="Q52" s="89"/>
      <c r="R52" s="89"/>
      <c r="S52" s="89"/>
      <c r="T52" s="89"/>
      <c r="U52" s="89"/>
      <c r="V52" s="89"/>
      <c r="W52" s="89"/>
      <c r="X52" s="89"/>
      <c r="Y52" s="89"/>
      <c r="Z52" s="89"/>
      <c r="AA52" s="89"/>
      <c r="AB52" s="89"/>
      <c r="AC52" s="89"/>
      <c r="AD52" s="89"/>
      <c r="AE52" s="89"/>
      <c r="AF52" s="89"/>
      <c r="AG52" s="89"/>
    </row>
    <row r="53" spans="1:33" ht="17.25" thickTop="1" thickBot="1" x14ac:dyDescent="0.3">
      <c r="A53" s="198" t="s">
        <v>95</v>
      </c>
      <c r="B53" s="199"/>
      <c r="C53" s="199"/>
      <c r="D53" s="199"/>
      <c r="E53" s="199"/>
      <c r="F53" s="199"/>
      <c r="G53" s="200">
        <f>+G18+G28+G40+G50</f>
        <v>0</v>
      </c>
      <c r="H53" s="119"/>
      <c r="I53" s="96" t="s">
        <v>75</v>
      </c>
      <c r="J53" s="89"/>
      <c r="K53" s="145"/>
      <c r="L53" s="89"/>
      <c r="M53" s="123">
        <v>0</v>
      </c>
      <c r="N53" s="89"/>
      <c r="O53" s="130" t="e">
        <f t="shared" si="1"/>
        <v>#DIV/0!</v>
      </c>
      <c r="P53" s="89"/>
      <c r="Q53" s="89"/>
      <c r="R53" s="89"/>
      <c r="S53" s="89"/>
      <c r="T53" s="89"/>
      <c r="U53" s="89"/>
      <c r="V53" s="89"/>
      <c r="W53" s="89"/>
      <c r="X53" s="89"/>
      <c r="Y53" s="89"/>
      <c r="Z53" s="89"/>
      <c r="AA53" s="89"/>
      <c r="AB53" s="89"/>
      <c r="AC53" s="89"/>
      <c r="AD53" s="89"/>
      <c r="AE53" s="89"/>
      <c r="AF53" s="89"/>
      <c r="AG53" s="89"/>
    </row>
    <row r="54" spans="1:33" ht="15.75" customHeight="1" thickTop="1" x14ac:dyDescent="0.25">
      <c r="A54" s="89"/>
      <c r="B54" s="89"/>
      <c r="C54" s="89"/>
      <c r="D54" s="89"/>
      <c r="E54" s="89"/>
      <c r="F54" s="89"/>
      <c r="G54" s="89"/>
      <c r="H54" s="109"/>
      <c r="I54" s="96" t="s">
        <v>76</v>
      </c>
      <c r="J54" s="89"/>
      <c r="K54" s="89"/>
      <c r="L54" s="89"/>
      <c r="M54" s="123">
        <v>0</v>
      </c>
      <c r="N54" s="89"/>
      <c r="O54" s="130" t="e">
        <f t="shared" si="1"/>
        <v>#DIV/0!</v>
      </c>
      <c r="P54" s="89"/>
      <c r="Q54" s="89"/>
      <c r="R54" s="89"/>
      <c r="S54" s="89"/>
      <c r="T54" s="89"/>
      <c r="U54" s="89"/>
      <c r="V54" s="89"/>
      <c r="W54" s="89"/>
      <c r="X54" s="89"/>
      <c r="Y54" s="89"/>
      <c r="Z54" s="89"/>
      <c r="AA54" s="89"/>
      <c r="AB54" s="89"/>
      <c r="AC54" s="89"/>
      <c r="AD54" s="89"/>
      <c r="AE54" s="89"/>
      <c r="AF54" s="89"/>
      <c r="AG54" s="89"/>
    </row>
    <row r="55" spans="1:33" ht="15" customHeight="1" x14ac:dyDescent="0.25">
      <c r="A55" s="202" t="s">
        <v>98</v>
      </c>
      <c r="B55" s="89"/>
      <c r="C55" s="89"/>
      <c r="D55" s="89"/>
      <c r="E55" s="89"/>
      <c r="F55" s="89"/>
      <c r="G55" s="89"/>
      <c r="H55" s="109"/>
      <c r="I55" s="96" t="s">
        <v>77</v>
      </c>
      <c r="J55" s="89"/>
      <c r="K55" s="173" t="e">
        <f>+M55/M59</f>
        <v>#DIV/0!</v>
      </c>
      <c r="L55" s="89"/>
      <c r="M55" s="123">
        <v>0</v>
      </c>
      <c r="N55" s="89"/>
      <c r="O55" s="130" t="e">
        <f t="shared" si="1"/>
        <v>#DIV/0!</v>
      </c>
      <c r="P55" s="89"/>
      <c r="Q55" s="89"/>
      <c r="R55" s="89"/>
      <c r="S55" s="89"/>
      <c r="T55" s="89"/>
      <c r="U55" s="89"/>
      <c r="V55" s="89"/>
      <c r="W55" s="89"/>
      <c r="X55" s="89"/>
      <c r="Y55" s="89"/>
      <c r="Z55" s="89"/>
      <c r="AA55" s="89"/>
      <c r="AB55" s="89"/>
      <c r="AC55" s="89"/>
      <c r="AD55" s="89"/>
      <c r="AE55" s="89"/>
      <c r="AF55" s="89"/>
      <c r="AG55" s="89"/>
    </row>
    <row r="56" spans="1:33" x14ac:dyDescent="0.25">
      <c r="A56" s="112" t="s">
        <v>47</v>
      </c>
      <c r="B56" s="113" t="s">
        <v>49</v>
      </c>
      <c r="C56" s="115" t="s">
        <v>215</v>
      </c>
      <c r="D56" s="116" t="s">
        <v>50</v>
      </c>
      <c r="E56" s="203" t="s">
        <v>100</v>
      </c>
      <c r="F56" s="117"/>
      <c r="G56" s="118" t="s">
        <v>51</v>
      </c>
      <c r="H56" s="109"/>
      <c r="I56" s="96" t="s">
        <v>78</v>
      </c>
      <c r="J56" s="89"/>
      <c r="K56" s="173" t="e">
        <f>+M56/M59</f>
        <v>#DIV/0!</v>
      </c>
      <c r="L56" s="89"/>
      <c r="M56" s="123">
        <v>0</v>
      </c>
      <c r="N56" s="89"/>
      <c r="O56" s="130" t="e">
        <f t="shared" si="1"/>
        <v>#DIV/0!</v>
      </c>
      <c r="P56" s="89"/>
      <c r="Q56" s="89"/>
      <c r="R56" s="89"/>
      <c r="S56" s="89"/>
      <c r="T56" s="89"/>
      <c r="U56" s="89"/>
      <c r="V56" s="89"/>
      <c r="W56" s="89"/>
      <c r="X56" s="89"/>
      <c r="Y56" s="89"/>
      <c r="Z56" s="89"/>
      <c r="AA56" s="89"/>
      <c r="AB56" s="89"/>
      <c r="AC56" s="89"/>
      <c r="AD56" s="89"/>
      <c r="AE56" s="89"/>
      <c r="AF56" s="89"/>
      <c r="AG56" s="89"/>
    </row>
    <row r="57" spans="1:33" x14ac:dyDescent="0.25">
      <c r="A57" s="204">
        <f>A23</f>
        <v>0</v>
      </c>
      <c r="B57" s="205" t="s">
        <v>64</v>
      </c>
      <c r="C57" s="206">
        <f>D23</f>
        <v>0</v>
      </c>
      <c r="D57" s="207">
        <f>E23</f>
        <v>0</v>
      </c>
      <c r="E57" s="208">
        <f>IF(D57=0,0,(PMT(C57/12,D57*12,-G57))*12)</f>
        <v>0</v>
      </c>
      <c r="F57" s="208"/>
      <c r="G57" s="209">
        <f>G23</f>
        <v>0</v>
      </c>
      <c r="H57" s="109"/>
      <c r="I57" s="131" t="s">
        <v>79</v>
      </c>
      <c r="J57" s="127"/>
      <c r="K57" s="174"/>
      <c r="L57" s="89"/>
      <c r="M57" s="123">
        <v>0</v>
      </c>
      <c r="N57" s="89"/>
      <c r="O57" s="130" t="e">
        <f t="shared" si="1"/>
        <v>#DIV/0!</v>
      </c>
      <c r="P57" s="89"/>
      <c r="Q57" s="89"/>
      <c r="R57" s="89"/>
      <c r="S57" s="89"/>
      <c r="T57" s="89"/>
      <c r="U57" s="89"/>
      <c r="V57" s="89"/>
      <c r="W57" s="89"/>
      <c r="X57" s="89"/>
      <c r="Y57" s="89"/>
      <c r="Z57" s="89"/>
      <c r="AA57" s="89"/>
      <c r="AB57" s="89"/>
      <c r="AC57" s="89"/>
      <c r="AD57" s="89"/>
      <c r="AE57" s="89"/>
      <c r="AF57" s="89"/>
      <c r="AG57" s="89"/>
    </row>
    <row r="58" spans="1:33" x14ac:dyDescent="0.25">
      <c r="A58" s="204">
        <f>A33</f>
        <v>0</v>
      </c>
      <c r="B58" s="210" t="str">
        <f>C33</f>
        <v>2nd</v>
      </c>
      <c r="C58" s="206">
        <f>D33</f>
        <v>0</v>
      </c>
      <c r="D58" s="207">
        <v>0</v>
      </c>
      <c r="E58" s="208">
        <f>IF(D58=0,0,(PMT(C58/12,D58*12,-G58))*12)</f>
        <v>0</v>
      </c>
      <c r="F58" s="211"/>
      <c r="G58" s="209">
        <f>G33</f>
        <v>0</v>
      </c>
      <c r="H58" s="109"/>
      <c r="I58" s="96" t="s">
        <v>80</v>
      </c>
      <c r="J58" s="89"/>
      <c r="K58" s="173" t="e">
        <f>+M58/(M52+M54+M55+M56+M57)</f>
        <v>#DIV/0!</v>
      </c>
      <c r="L58" s="89"/>
      <c r="M58" s="133">
        <v>0</v>
      </c>
      <c r="N58" s="89"/>
      <c r="O58" s="100" t="e">
        <f t="shared" si="1"/>
        <v>#DIV/0!</v>
      </c>
      <c r="P58" s="89"/>
      <c r="Q58" s="89"/>
      <c r="R58" s="89"/>
      <c r="S58" s="89"/>
      <c r="T58" s="89"/>
      <c r="U58" s="89"/>
      <c r="V58" s="89"/>
      <c r="W58" s="89"/>
      <c r="X58" s="89"/>
      <c r="Y58" s="89"/>
      <c r="Z58" s="89"/>
      <c r="AA58" s="89"/>
      <c r="AB58" s="89"/>
      <c r="AC58" s="89"/>
      <c r="AD58" s="89"/>
      <c r="AE58" s="89"/>
      <c r="AF58" s="89"/>
      <c r="AG58" s="89"/>
    </row>
    <row r="59" spans="1:33" x14ac:dyDescent="0.25">
      <c r="A59" s="122" t="str">
        <f>A34</f>
        <v>Other</v>
      </c>
      <c r="B59" s="123" t="s">
        <v>74</v>
      </c>
      <c r="C59" s="125">
        <v>0</v>
      </c>
      <c r="D59" s="155">
        <v>0</v>
      </c>
      <c r="E59" s="89">
        <f>IF(D59=0,0,(PMT(C59/12,D59*12,-G59))*12)</f>
        <v>0</v>
      </c>
      <c r="F59" s="89"/>
      <c r="G59" s="157">
        <v>0</v>
      </c>
      <c r="H59" s="109"/>
      <c r="I59" s="139" t="s">
        <v>61</v>
      </c>
      <c r="J59" s="89"/>
      <c r="K59" s="160"/>
      <c r="L59" s="89"/>
      <c r="M59" s="140">
        <f>SUM($M$33:$M$34)+SUM($M$52:$M$58)</f>
        <v>0</v>
      </c>
      <c r="N59" s="140"/>
      <c r="O59" s="161" t="e">
        <f t="shared" si="1"/>
        <v>#DIV/0!</v>
      </c>
      <c r="P59" s="89"/>
      <c r="Q59" s="89"/>
      <c r="R59" s="89"/>
      <c r="S59" s="89"/>
      <c r="T59" s="89"/>
      <c r="U59" s="89"/>
      <c r="V59" s="89"/>
      <c r="W59" s="89"/>
      <c r="X59" s="89"/>
      <c r="Y59" s="89"/>
      <c r="Z59" s="89"/>
      <c r="AA59" s="89"/>
      <c r="AB59" s="89"/>
      <c r="AC59" s="89"/>
      <c r="AD59" s="89"/>
      <c r="AE59" s="89"/>
      <c r="AF59" s="89"/>
      <c r="AG59" s="89"/>
    </row>
    <row r="60" spans="1:33" x14ac:dyDescent="0.25">
      <c r="A60" s="122" t="s">
        <v>105</v>
      </c>
      <c r="B60" s="123"/>
      <c r="C60" s="125">
        <v>0</v>
      </c>
      <c r="D60" s="155">
        <v>0</v>
      </c>
      <c r="E60" s="123">
        <f>IF(D60=0,0,(PMT(C60/12,D60*12,-G60))*12)</f>
        <v>0</v>
      </c>
      <c r="F60" s="89"/>
      <c r="G60" s="157">
        <v>0</v>
      </c>
      <c r="H60" s="109"/>
      <c r="I60" s="172"/>
      <c r="J60" s="172"/>
      <c r="K60" s="172"/>
      <c r="L60" s="172"/>
      <c r="M60" s="172"/>
      <c r="N60" s="172"/>
      <c r="O60" s="130"/>
      <c r="P60" s="89"/>
      <c r="Q60" s="89"/>
      <c r="R60" s="89"/>
      <c r="S60" s="89"/>
      <c r="T60" s="89"/>
      <c r="U60" s="89"/>
      <c r="V60" s="89"/>
      <c r="W60" s="89"/>
      <c r="X60" s="89"/>
      <c r="Y60" s="89"/>
      <c r="Z60" s="89"/>
      <c r="AA60" s="89"/>
      <c r="AB60" s="89"/>
      <c r="AC60" s="89"/>
      <c r="AD60" s="89"/>
      <c r="AE60" s="89"/>
      <c r="AF60" s="89"/>
      <c r="AG60" s="89"/>
    </row>
    <row r="61" spans="1:33" x14ac:dyDescent="0.25">
      <c r="A61" s="131" t="s">
        <v>107</v>
      </c>
      <c r="B61" s="127"/>
      <c r="C61" s="125">
        <v>0</v>
      </c>
      <c r="D61" s="155">
        <v>0</v>
      </c>
      <c r="E61" s="123">
        <f>IF(D61=0,0,(PMT(C61/12,D61*12,-G61))*12)</f>
        <v>0</v>
      </c>
      <c r="F61" s="89"/>
      <c r="G61" s="157">
        <v>0</v>
      </c>
      <c r="H61" s="109"/>
      <c r="I61" s="185" t="s">
        <v>83</v>
      </c>
      <c r="J61" s="180"/>
      <c r="K61" s="186"/>
      <c r="L61" s="89"/>
      <c r="M61" s="145"/>
      <c r="N61" s="89"/>
      <c r="O61" s="130" t="s">
        <v>157</v>
      </c>
      <c r="P61" s="89"/>
      <c r="Q61" s="89"/>
      <c r="R61" s="89"/>
      <c r="S61" s="89"/>
      <c r="T61" s="89"/>
      <c r="U61" s="89"/>
      <c r="V61" s="89"/>
      <c r="W61" s="89"/>
      <c r="X61" s="89"/>
      <c r="Y61" s="89"/>
      <c r="Z61" s="89"/>
      <c r="AA61" s="89"/>
      <c r="AB61" s="89"/>
      <c r="AC61" s="89"/>
      <c r="AD61" s="89"/>
      <c r="AE61" s="89"/>
      <c r="AF61" s="89"/>
      <c r="AG61" s="89"/>
    </row>
    <row r="62" spans="1:33" x14ac:dyDescent="0.25">
      <c r="A62" s="96"/>
      <c r="B62" s="89"/>
      <c r="C62" s="89"/>
      <c r="D62" s="89"/>
      <c r="E62" s="89"/>
      <c r="F62" s="89"/>
      <c r="G62" s="130"/>
      <c r="H62" s="162"/>
      <c r="I62" s="96" t="s">
        <v>85</v>
      </c>
      <c r="J62" s="89"/>
      <c r="K62" s="145"/>
      <c r="L62" s="89"/>
      <c r="M62" s="123">
        <v>0</v>
      </c>
      <c r="N62" s="89"/>
      <c r="O62" s="130" t="e">
        <f t="shared" ref="O62:O96" si="2">(M62/$B$7)</f>
        <v>#DIV/0!</v>
      </c>
      <c r="P62" s="89"/>
      <c r="Q62" s="89"/>
      <c r="R62" s="89"/>
      <c r="S62" s="89"/>
      <c r="T62" s="89"/>
      <c r="U62" s="89"/>
      <c r="V62" s="89"/>
      <c r="W62" s="89"/>
      <c r="X62" s="89"/>
      <c r="Y62" s="89"/>
      <c r="Z62" s="89"/>
      <c r="AA62" s="89"/>
      <c r="AB62" s="89"/>
      <c r="AC62" s="89"/>
      <c r="AD62" s="89"/>
      <c r="AE62" s="89"/>
      <c r="AF62" s="89"/>
      <c r="AG62" s="89"/>
    </row>
    <row r="63" spans="1:33" x14ac:dyDescent="0.25">
      <c r="A63" s="131"/>
      <c r="B63" s="127"/>
      <c r="C63" s="125"/>
      <c r="D63" s="155"/>
      <c r="E63" s="123"/>
      <c r="F63" s="89"/>
      <c r="G63" s="157"/>
      <c r="H63" s="109"/>
      <c r="I63" s="96" t="s">
        <v>87</v>
      </c>
      <c r="J63" s="89"/>
      <c r="K63" s="145"/>
      <c r="L63" s="89"/>
      <c r="M63" s="123">
        <v>0</v>
      </c>
      <c r="N63" s="89"/>
      <c r="O63" s="130" t="e">
        <f t="shared" si="2"/>
        <v>#DIV/0!</v>
      </c>
      <c r="P63" s="89"/>
      <c r="Q63" s="89"/>
      <c r="R63" s="89"/>
      <c r="S63" s="89"/>
      <c r="T63" s="89"/>
      <c r="U63" s="89"/>
      <c r="V63" s="89"/>
      <c r="W63" s="89"/>
      <c r="X63" s="89"/>
      <c r="Y63" s="89"/>
      <c r="Z63" s="89"/>
      <c r="AA63" s="89"/>
      <c r="AB63" s="89"/>
      <c r="AC63" s="89"/>
      <c r="AD63" s="89"/>
      <c r="AE63" s="89"/>
      <c r="AF63" s="89"/>
      <c r="AG63" s="89"/>
    </row>
    <row r="64" spans="1:33" x14ac:dyDescent="0.25">
      <c r="A64" s="131"/>
      <c r="B64" s="127"/>
      <c r="C64" s="125"/>
      <c r="D64" s="155"/>
      <c r="E64" s="123"/>
      <c r="F64" s="89"/>
      <c r="G64" s="159"/>
      <c r="H64" s="109"/>
      <c r="I64" s="96" t="s">
        <v>89</v>
      </c>
      <c r="J64" s="89"/>
      <c r="K64" s="190"/>
      <c r="L64" s="89"/>
      <c r="M64" s="123">
        <v>0</v>
      </c>
      <c r="N64" s="89"/>
      <c r="O64" s="130" t="e">
        <f t="shared" si="2"/>
        <v>#DIV/0!</v>
      </c>
      <c r="P64" s="89"/>
      <c r="Q64" s="89"/>
      <c r="R64" s="89"/>
      <c r="S64" s="89"/>
      <c r="T64" s="89"/>
      <c r="U64" s="89"/>
      <c r="V64" s="89"/>
      <c r="W64" s="89"/>
      <c r="X64" s="89"/>
      <c r="Y64" s="89"/>
      <c r="Z64" s="89"/>
      <c r="AA64" s="89"/>
      <c r="AB64" s="89"/>
      <c r="AC64" s="89"/>
      <c r="AD64" s="89"/>
      <c r="AE64" s="89"/>
      <c r="AF64" s="89"/>
      <c r="AG64" s="89"/>
    </row>
    <row r="65" spans="1:33" x14ac:dyDescent="0.25">
      <c r="A65" s="134" t="s">
        <v>112</v>
      </c>
      <c r="B65" s="89"/>
      <c r="C65" s="89"/>
      <c r="D65" s="89"/>
      <c r="E65" s="89"/>
      <c r="F65" s="89"/>
      <c r="G65" s="161">
        <f>SUM(G57:G64)</f>
        <v>0</v>
      </c>
      <c r="H65" s="109"/>
      <c r="I65" s="191" t="s">
        <v>90</v>
      </c>
      <c r="J65" s="189"/>
      <c r="K65" s="192"/>
      <c r="L65" s="189"/>
      <c r="M65" s="193">
        <v>0</v>
      </c>
      <c r="N65" s="189"/>
      <c r="O65" s="194" t="e">
        <f t="shared" si="2"/>
        <v>#DIV/0!</v>
      </c>
      <c r="P65" s="89"/>
      <c r="Q65" s="89"/>
      <c r="R65" s="89"/>
      <c r="S65" s="89"/>
      <c r="T65" s="89"/>
      <c r="U65" s="89"/>
      <c r="V65" s="89"/>
      <c r="W65" s="89"/>
      <c r="X65" s="89"/>
      <c r="Y65" s="89"/>
      <c r="Z65" s="89"/>
      <c r="AA65" s="89"/>
      <c r="AB65" s="89"/>
      <c r="AC65" s="89"/>
      <c r="AD65" s="89"/>
      <c r="AE65" s="89"/>
      <c r="AF65" s="89"/>
      <c r="AG65" s="89"/>
    </row>
    <row r="66" spans="1:33" x14ac:dyDescent="0.25">
      <c r="A66" s="142"/>
      <c r="B66" s="99"/>
      <c r="C66" s="99"/>
      <c r="D66" s="99"/>
      <c r="E66" s="99"/>
      <c r="F66" s="99"/>
      <c r="G66" s="100"/>
      <c r="H66" s="109"/>
      <c r="I66" s="96" t="s">
        <v>91</v>
      </c>
      <c r="J66" s="89"/>
      <c r="K66" s="145"/>
      <c r="L66" s="89"/>
      <c r="M66" s="123">
        <v>0</v>
      </c>
      <c r="N66" s="89"/>
      <c r="O66" s="130" t="e">
        <f t="shared" si="2"/>
        <v>#DIV/0!</v>
      </c>
      <c r="P66" s="89"/>
      <c r="Q66" s="89"/>
      <c r="R66" s="89"/>
      <c r="S66" s="89"/>
      <c r="T66" s="89"/>
      <c r="U66" s="89"/>
      <c r="V66" s="89"/>
      <c r="W66" s="89"/>
      <c r="X66" s="89"/>
      <c r="Y66" s="89"/>
      <c r="Z66" s="89"/>
      <c r="AA66" s="89"/>
      <c r="AB66" s="89"/>
      <c r="AC66" s="89"/>
      <c r="AD66" s="89"/>
      <c r="AE66" s="89"/>
      <c r="AF66" s="89"/>
      <c r="AG66" s="89"/>
    </row>
    <row r="67" spans="1:33" x14ac:dyDescent="0.25">
      <c r="H67" s="146"/>
      <c r="I67" s="96" t="s">
        <v>92</v>
      </c>
      <c r="J67" s="89"/>
      <c r="K67" s="145"/>
      <c r="L67" s="89"/>
      <c r="M67" s="123">
        <v>0</v>
      </c>
      <c r="N67" s="89"/>
      <c r="O67" s="130" t="e">
        <f t="shared" si="2"/>
        <v>#DIV/0!</v>
      </c>
      <c r="P67" s="89"/>
      <c r="Q67" s="89"/>
      <c r="R67" s="89"/>
      <c r="S67" s="89"/>
      <c r="T67" s="89"/>
      <c r="U67" s="89"/>
      <c r="V67" s="89"/>
      <c r="W67" s="89"/>
      <c r="X67" s="89"/>
      <c r="Y67" s="89"/>
      <c r="Z67" s="89"/>
      <c r="AA67" s="89"/>
      <c r="AB67" s="89"/>
      <c r="AC67" s="89"/>
      <c r="AD67" s="89"/>
      <c r="AE67" s="89"/>
      <c r="AF67" s="89"/>
      <c r="AG67" s="89"/>
    </row>
    <row r="68" spans="1:33" x14ac:dyDescent="0.25">
      <c r="A68" s="89"/>
      <c r="B68" s="89"/>
      <c r="C68" s="89"/>
      <c r="D68" s="89"/>
      <c r="E68" s="89"/>
      <c r="F68" s="89"/>
      <c r="G68" s="89"/>
      <c r="H68" s="146"/>
      <c r="I68" s="197" t="s">
        <v>93</v>
      </c>
      <c r="J68" s="89"/>
      <c r="K68" s="89"/>
      <c r="L68" s="89"/>
      <c r="M68" s="123">
        <v>0</v>
      </c>
      <c r="N68" s="89"/>
      <c r="O68" s="130" t="e">
        <f t="shared" si="2"/>
        <v>#DIV/0!</v>
      </c>
      <c r="P68" s="89"/>
      <c r="Q68" s="89"/>
      <c r="R68" s="89"/>
      <c r="S68" s="89"/>
      <c r="T68" s="89"/>
      <c r="U68" s="89"/>
      <c r="V68" s="89"/>
      <c r="W68" s="89"/>
      <c r="X68" s="89"/>
      <c r="Y68" s="89"/>
      <c r="Z68" s="89"/>
      <c r="AA68" s="89"/>
      <c r="AB68" s="89"/>
      <c r="AC68" s="89"/>
      <c r="AD68" s="89"/>
      <c r="AE68" s="89"/>
      <c r="AF68" s="89"/>
      <c r="AG68" s="89"/>
    </row>
    <row r="69" spans="1:33" x14ac:dyDescent="0.25">
      <c r="A69" s="212" t="s">
        <v>117</v>
      </c>
      <c r="B69" s="213"/>
      <c r="C69" s="213"/>
      <c r="D69" s="213"/>
      <c r="E69" s="213"/>
      <c r="F69" s="213"/>
      <c r="G69" s="214"/>
      <c r="H69" s="146"/>
      <c r="I69" s="96" t="s">
        <v>94</v>
      </c>
      <c r="J69" s="89"/>
      <c r="K69" s="145"/>
      <c r="L69" s="89"/>
      <c r="M69" s="123">
        <v>0</v>
      </c>
      <c r="N69" s="89"/>
      <c r="O69" s="130" t="e">
        <f t="shared" si="2"/>
        <v>#DIV/0!</v>
      </c>
      <c r="P69" s="89"/>
      <c r="Q69" s="89"/>
      <c r="R69" s="89"/>
      <c r="S69" s="89"/>
      <c r="T69" s="89"/>
      <c r="U69" s="89"/>
      <c r="V69" s="89"/>
      <c r="W69" s="89"/>
      <c r="X69" s="89"/>
      <c r="Y69" s="89"/>
      <c r="Z69" s="89"/>
      <c r="AA69" s="89"/>
      <c r="AB69" s="89"/>
      <c r="AC69" s="89"/>
      <c r="AD69" s="89"/>
      <c r="AE69" s="89"/>
      <c r="AF69" s="89"/>
      <c r="AG69" s="89"/>
    </row>
    <row r="70" spans="1:33" x14ac:dyDescent="0.25">
      <c r="A70" s="122"/>
      <c r="B70" s="123"/>
      <c r="C70" s="123"/>
      <c r="D70" s="123"/>
      <c r="E70" s="123"/>
      <c r="F70" s="123"/>
      <c r="G70" s="157"/>
      <c r="H70" s="109"/>
      <c r="I70" s="96" t="s">
        <v>96</v>
      </c>
      <c r="J70" s="89"/>
      <c r="K70" s="145"/>
      <c r="L70" s="89"/>
      <c r="M70" s="123">
        <v>0</v>
      </c>
      <c r="N70" s="89"/>
      <c r="O70" s="130" t="e">
        <f t="shared" si="2"/>
        <v>#DIV/0!</v>
      </c>
      <c r="P70" s="89"/>
      <c r="Q70" s="89"/>
      <c r="R70" s="89"/>
      <c r="S70" s="89"/>
      <c r="T70" s="89"/>
      <c r="U70" s="89"/>
      <c r="V70" s="89"/>
      <c r="W70" s="89"/>
      <c r="X70" s="89"/>
      <c r="Y70" s="89"/>
      <c r="Z70" s="89"/>
      <c r="AA70" s="89"/>
      <c r="AB70" s="89"/>
      <c r="AC70" s="89"/>
      <c r="AD70" s="89"/>
      <c r="AE70" s="89"/>
      <c r="AF70" s="89"/>
      <c r="AG70" s="89"/>
    </row>
    <row r="71" spans="1:33" x14ac:dyDescent="0.25">
      <c r="A71" s="122"/>
      <c r="B71" s="123"/>
      <c r="C71" s="215"/>
      <c r="D71" s="123"/>
      <c r="E71" s="123"/>
      <c r="F71" s="123"/>
      <c r="G71" s="216"/>
      <c r="H71" s="109"/>
      <c r="I71" s="191" t="s">
        <v>97</v>
      </c>
      <c r="J71" s="189"/>
      <c r="K71" s="201"/>
      <c r="L71" s="189"/>
      <c r="M71" s="193">
        <v>0</v>
      </c>
      <c r="N71" s="189"/>
      <c r="O71" s="194" t="e">
        <f t="shared" si="2"/>
        <v>#DIV/0!</v>
      </c>
      <c r="P71" s="89"/>
      <c r="Q71" s="89"/>
      <c r="R71" s="89"/>
      <c r="S71" s="89"/>
      <c r="T71" s="89"/>
      <c r="U71" s="89"/>
      <c r="V71" s="89"/>
      <c r="W71" s="89"/>
      <c r="X71" s="89"/>
      <c r="Y71" s="89"/>
      <c r="Z71" s="89"/>
      <c r="AA71" s="89"/>
      <c r="AB71" s="89"/>
      <c r="AC71" s="89"/>
      <c r="AD71" s="89"/>
      <c r="AE71" s="89"/>
      <c r="AF71" s="89"/>
      <c r="AG71" s="89"/>
    </row>
    <row r="72" spans="1:33" ht="16.5" customHeight="1" x14ac:dyDescent="0.25">
      <c r="A72" s="131"/>
      <c r="B72" s="123"/>
      <c r="C72" s="123"/>
      <c r="D72" s="123"/>
      <c r="E72" s="123"/>
      <c r="F72" s="123"/>
      <c r="G72" s="216"/>
      <c r="H72" s="109"/>
      <c r="I72" s="197" t="s">
        <v>99</v>
      </c>
      <c r="J72" s="89"/>
      <c r="K72" s="89"/>
      <c r="L72" s="89"/>
      <c r="M72" s="123">
        <v>0</v>
      </c>
      <c r="N72" s="89"/>
      <c r="O72" s="130" t="e">
        <f t="shared" si="2"/>
        <v>#DIV/0!</v>
      </c>
      <c r="P72" s="89"/>
      <c r="Q72" s="89"/>
      <c r="R72" s="89"/>
      <c r="S72" s="89"/>
      <c r="T72" s="89"/>
      <c r="U72" s="89"/>
      <c r="V72" s="89"/>
      <c r="W72" s="89"/>
      <c r="X72" s="89"/>
      <c r="Y72" s="89"/>
      <c r="Z72" s="89"/>
      <c r="AA72" s="89"/>
      <c r="AB72" s="89"/>
      <c r="AC72" s="89"/>
      <c r="AD72" s="89"/>
      <c r="AE72" s="89"/>
      <c r="AF72" s="89"/>
      <c r="AG72" s="89"/>
    </row>
    <row r="73" spans="1:33" x14ac:dyDescent="0.25">
      <c r="A73" s="217"/>
      <c r="B73" s="133"/>
      <c r="C73" s="133"/>
      <c r="D73" s="133"/>
      <c r="E73" s="133"/>
      <c r="F73" s="133"/>
      <c r="G73" s="159"/>
      <c r="H73" s="109"/>
      <c r="I73" s="96" t="s">
        <v>101</v>
      </c>
      <c r="J73" s="89"/>
      <c r="K73" s="173" t="e">
        <f>M73/M100</f>
        <v>#DIV/0!</v>
      </c>
      <c r="L73" s="89"/>
      <c r="M73" s="123">
        <v>0</v>
      </c>
      <c r="N73" s="89"/>
      <c r="O73" s="130" t="e">
        <f t="shared" si="2"/>
        <v>#DIV/0!</v>
      </c>
      <c r="P73" s="89"/>
      <c r="Q73" s="89"/>
      <c r="R73" s="89"/>
      <c r="S73" s="89"/>
      <c r="T73" s="89"/>
      <c r="U73" s="89"/>
      <c r="V73" s="89"/>
      <c r="W73" s="89"/>
      <c r="X73" s="89"/>
      <c r="Y73" s="89"/>
      <c r="Z73" s="89"/>
      <c r="AA73" s="89"/>
      <c r="AB73" s="89"/>
      <c r="AC73" s="89"/>
      <c r="AD73" s="89"/>
      <c r="AE73" s="89"/>
      <c r="AF73" s="89"/>
      <c r="AG73" s="89"/>
    </row>
    <row r="74" spans="1:33" x14ac:dyDescent="0.25">
      <c r="A74" s="89"/>
      <c r="B74" s="89"/>
      <c r="C74" s="89"/>
      <c r="D74" s="89"/>
      <c r="E74" s="89"/>
      <c r="F74" s="89"/>
      <c r="G74" s="89"/>
      <c r="H74" s="109"/>
      <c r="I74" s="96" t="s">
        <v>102</v>
      </c>
      <c r="J74" s="89"/>
      <c r="K74" s="145"/>
      <c r="L74" s="89"/>
      <c r="M74" s="123">
        <v>0</v>
      </c>
      <c r="N74" s="89"/>
      <c r="O74" s="130" t="e">
        <f t="shared" si="2"/>
        <v>#DIV/0!</v>
      </c>
      <c r="P74" s="89"/>
      <c r="Q74" s="89"/>
      <c r="R74" s="89"/>
      <c r="S74" s="89"/>
      <c r="T74" s="89"/>
      <c r="U74" s="89"/>
      <c r="V74" s="89"/>
      <c r="W74" s="89"/>
      <c r="X74" s="89"/>
      <c r="Y74" s="89"/>
      <c r="Z74" s="89"/>
      <c r="AA74" s="89"/>
      <c r="AB74" s="89"/>
      <c r="AC74" s="89"/>
      <c r="AD74" s="89"/>
      <c r="AE74" s="89"/>
      <c r="AF74" s="89"/>
      <c r="AG74" s="89"/>
    </row>
    <row r="75" spans="1:33" x14ac:dyDescent="0.25">
      <c r="A75" s="89"/>
      <c r="B75" s="89"/>
      <c r="C75" s="89"/>
      <c r="D75" s="89"/>
      <c r="E75" s="89"/>
      <c r="F75" s="89"/>
      <c r="G75" s="89"/>
      <c r="H75" s="109"/>
      <c r="I75" s="96" t="s">
        <v>103</v>
      </c>
      <c r="J75" s="89"/>
      <c r="K75" s="160"/>
      <c r="L75" s="89"/>
      <c r="M75" s="123">
        <v>0</v>
      </c>
      <c r="N75" s="89"/>
      <c r="O75" s="130" t="e">
        <f t="shared" si="2"/>
        <v>#DIV/0!</v>
      </c>
      <c r="P75" s="89"/>
      <c r="Q75" s="89"/>
      <c r="R75" s="89"/>
      <c r="S75" s="89"/>
      <c r="T75" s="89"/>
      <c r="U75" s="89"/>
      <c r="V75" s="89"/>
      <c r="W75" s="89"/>
      <c r="X75" s="89"/>
      <c r="Y75" s="89"/>
      <c r="Z75" s="89"/>
      <c r="AA75" s="89"/>
      <c r="AB75" s="89"/>
      <c r="AC75" s="89"/>
      <c r="AD75" s="89"/>
      <c r="AE75" s="89"/>
      <c r="AF75" s="89"/>
      <c r="AG75" s="89"/>
    </row>
    <row r="76" spans="1:33" x14ac:dyDescent="0.25">
      <c r="A76" s="89"/>
      <c r="B76" s="89"/>
      <c r="C76" s="89"/>
      <c r="D76" s="89"/>
      <c r="E76" s="89"/>
      <c r="F76" s="89"/>
      <c r="G76" s="89"/>
      <c r="H76" s="109"/>
      <c r="I76" s="96" t="s">
        <v>104</v>
      </c>
      <c r="J76" s="89"/>
      <c r="K76" s="89"/>
      <c r="L76" s="89"/>
      <c r="M76" s="123">
        <v>0</v>
      </c>
      <c r="N76" s="89"/>
      <c r="O76" s="130" t="e">
        <f t="shared" si="2"/>
        <v>#DIV/0!</v>
      </c>
      <c r="P76" s="89"/>
      <c r="Q76" s="89"/>
      <c r="R76" s="89"/>
      <c r="S76" s="89"/>
      <c r="T76" s="89"/>
      <c r="U76" s="89"/>
      <c r="V76" s="89"/>
      <c r="W76" s="89"/>
      <c r="X76" s="89"/>
      <c r="Y76" s="89"/>
      <c r="Z76" s="89"/>
      <c r="AA76" s="89"/>
      <c r="AB76" s="89"/>
      <c r="AC76" s="89"/>
      <c r="AD76" s="89"/>
      <c r="AE76" s="89"/>
      <c r="AF76" s="89"/>
      <c r="AG76" s="89"/>
    </row>
    <row r="77" spans="1:33" x14ac:dyDescent="0.25">
      <c r="A77" s="89"/>
      <c r="B77" s="89"/>
      <c r="C77" s="89"/>
      <c r="D77" s="89"/>
      <c r="E77" s="89"/>
      <c r="F77" s="89"/>
      <c r="G77" s="89"/>
      <c r="H77" s="109"/>
      <c r="I77" s="96" t="s">
        <v>106</v>
      </c>
      <c r="J77" s="89"/>
      <c r="K77" s="89"/>
      <c r="L77" s="89"/>
      <c r="M77" s="123">
        <v>0</v>
      </c>
      <c r="N77" s="89"/>
      <c r="O77" s="130" t="e">
        <f t="shared" si="2"/>
        <v>#DIV/0!</v>
      </c>
      <c r="P77" s="89"/>
      <c r="Q77" s="89"/>
      <c r="R77" s="89"/>
      <c r="S77" s="89"/>
      <c r="T77" s="89"/>
      <c r="U77" s="89"/>
      <c r="V77" s="89"/>
      <c r="W77" s="89"/>
      <c r="X77" s="89"/>
      <c r="Y77" s="89"/>
      <c r="Z77" s="89"/>
      <c r="AA77" s="89"/>
      <c r="AB77" s="89"/>
      <c r="AC77" s="89"/>
      <c r="AD77" s="89"/>
      <c r="AE77" s="89"/>
      <c r="AF77" s="89"/>
      <c r="AG77" s="89"/>
    </row>
    <row r="78" spans="1:33" x14ac:dyDescent="0.25">
      <c r="H78" s="109"/>
      <c r="I78" s="96" t="s">
        <v>108</v>
      </c>
      <c r="J78" s="89"/>
      <c r="K78" s="89"/>
      <c r="L78" s="89"/>
      <c r="M78" s="123">
        <v>0</v>
      </c>
      <c r="N78" s="89"/>
      <c r="O78" s="130" t="e">
        <f t="shared" si="2"/>
        <v>#DIV/0!</v>
      </c>
      <c r="P78" s="89"/>
      <c r="Q78" s="89"/>
      <c r="R78" s="89"/>
      <c r="S78" s="89"/>
      <c r="T78" s="89"/>
      <c r="U78" s="89"/>
      <c r="V78" s="89"/>
      <c r="W78" s="89"/>
      <c r="X78" s="89"/>
      <c r="Y78" s="89"/>
      <c r="Z78" s="89"/>
      <c r="AA78" s="89"/>
      <c r="AB78" s="89"/>
      <c r="AC78" s="89"/>
      <c r="AD78" s="89"/>
      <c r="AE78" s="89"/>
      <c r="AF78" s="89"/>
      <c r="AG78" s="89"/>
    </row>
    <row r="79" spans="1:33" x14ac:dyDescent="0.25">
      <c r="H79" s="109"/>
      <c r="I79" s="191" t="s">
        <v>109</v>
      </c>
      <c r="J79" s="189"/>
      <c r="K79" s="189"/>
      <c r="L79" s="189"/>
      <c r="M79" s="193">
        <v>0</v>
      </c>
      <c r="N79" s="189"/>
      <c r="O79" s="194" t="e">
        <f t="shared" si="2"/>
        <v>#DIV/0!</v>
      </c>
      <c r="P79" s="89"/>
      <c r="Q79" s="89"/>
      <c r="R79" s="89"/>
      <c r="S79" s="89"/>
      <c r="T79" s="89"/>
      <c r="U79" s="89"/>
      <c r="V79" s="89"/>
      <c r="W79" s="89"/>
      <c r="X79" s="89"/>
      <c r="Y79" s="89"/>
      <c r="Z79" s="89"/>
      <c r="AA79" s="89"/>
      <c r="AB79" s="89"/>
      <c r="AC79" s="89"/>
      <c r="AD79" s="89"/>
      <c r="AE79" s="89"/>
      <c r="AF79" s="89"/>
      <c r="AG79" s="89"/>
    </row>
    <row r="80" spans="1:33" x14ac:dyDescent="0.25">
      <c r="A80" s="89"/>
      <c r="B80" s="89"/>
      <c r="C80" s="89"/>
      <c r="D80" s="89"/>
      <c r="E80" s="89"/>
      <c r="F80" s="89"/>
      <c r="G80" s="89"/>
      <c r="H80" s="109"/>
      <c r="I80" s="96" t="s">
        <v>110</v>
      </c>
      <c r="J80" s="89"/>
      <c r="K80" s="89"/>
      <c r="L80" s="89"/>
      <c r="M80" s="123">
        <v>0</v>
      </c>
      <c r="N80" s="89"/>
      <c r="O80" s="130" t="e">
        <f t="shared" si="2"/>
        <v>#DIV/0!</v>
      </c>
      <c r="P80" s="89"/>
      <c r="Q80" s="89"/>
      <c r="R80" s="89"/>
      <c r="S80" s="89"/>
      <c r="T80" s="89"/>
      <c r="U80" s="89"/>
      <c r="V80" s="89"/>
      <c r="W80" s="89"/>
      <c r="X80" s="89"/>
      <c r="Y80" s="89"/>
      <c r="Z80" s="89"/>
      <c r="AA80" s="89"/>
      <c r="AB80" s="89"/>
      <c r="AC80" s="89"/>
      <c r="AD80" s="89"/>
      <c r="AE80" s="89"/>
      <c r="AF80" s="89"/>
      <c r="AG80" s="89"/>
    </row>
    <row r="81" spans="1:33" x14ac:dyDescent="0.25">
      <c r="A81" s="89"/>
      <c r="B81" s="89"/>
      <c r="C81" s="89"/>
      <c r="D81" s="89"/>
      <c r="E81" s="89"/>
      <c r="F81" s="89"/>
      <c r="G81" s="89"/>
      <c r="H81" s="109"/>
      <c r="I81" s="197" t="s">
        <v>111</v>
      </c>
      <c r="J81" s="89"/>
      <c r="K81" s="89"/>
      <c r="L81" s="89"/>
      <c r="M81" s="123">
        <v>0</v>
      </c>
      <c r="N81" s="89"/>
      <c r="O81" s="130" t="e">
        <f t="shared" si="2"/>
        <v>#DIV/0!</v>
      </c>
      <c r="P81" s="89"/>
      <c r="Q81" s="89"/>
      <c r="R81" s="89"/>
      <c r="S81" s="89"/>
      <c r="T81" s="89"/>
      <c r="U81" s="89"/>
      <c r="V81" s="89"/>
      <c r="W81" s="89"/>
      <c r="X81" s="89"/>
      <c r="Y81" s="89"/>
      <c r="Z81" s="89"/>
      <c r="AA81" s="89"/>
      <c r="AB81" s="89"/>
      <c r="AC81" s="89"/>
      <c r="AD81" s="89"/>
      <c r="AE81" s="89"/>
      <c r="AF81" s="89"/>
      <c r="AG81" s="89"/>
    </row>
    <row r="82" spans="1:33" x14ac:dyDescent="0.25">
      <c r="A82" s="89"/>
      <c r="B82" s="89"/>
      <c r="C82" s="89"/>
      <c r="D82" s="89"/>
      <c r="E82" s="89"/>
      <c r="F82" s="89"/>
      <c r="G82" s="89"/>
      <c r="H82" s="109"/>
      <c r="I82" s="191" t="s">
        <v>113</v>
      </c>
      <c r="J82" s="189"/>
      <c r="K82" s="189"/>
      <c r="L82" s="189"/>
      <c r="M82" s="193">
        <v>0</v>
      </c>
      <c r="N82" s="189"/>
      <c r="O82" s="194" t="e">
        <f t="shared" si="2"/>
        <v>#DIV/0!</v>
      </c>
      <c r="P82" s="89"/>
      <c r="Q82" s="89"/>
      <c r="R82" s="89"/>
      <c r="S82" s="89"/>
      <c r="T82" s="89"/>
      <c r="U82" s="89"/>
      <c r="V82" s="89"/>
      <c r="W82" s="89"/>
      <c r="X82" s="89"/>
      <c r="Y82" s="89"/>
      <c r="Z82" s="89"/>
      <c r="AA82" s="89"/>
      <c r="AB82" s="89"/>
      <c r="AC82" s="89"/>
      <c r="AD82" s="89"/>
      <c r="AE82" s="89"/>
      <c r="AF82" s="89"/>
      <c r="AG82" s="89"/>
    </row>
    <row r="83" spans="1:33" x14ac:dyDescent="0.25">
      <c r="A83" s="89"/>
      <c r="B83" s="89"/>
      <c r="C83" s="89"/>
      <c r="D83" s="89"/>
      <c r="E83" s="89"/>
      <c r="F83" s="89"/>
      <c r="G83" s="89"/>
      <c r="H83" s="109"/>
      <c r="I83" s="96" t="s">
        <v>114</v>
      </c>
      <c r="J83" s="89"/>
      <c r="K83" s="89"/>
      <c r="L83" s="89"/>
      <c r="M83" s="123">
        <v>0</v>
      </c>
      <c r="N83" s="89"/>
      <c r="O83" s="130" t="e">
        <f t="shared" si="2"/>
        <v>#DIV/0!</v>
      </c>
      <c r="P83" s="89"/>
      <c r="Q83" s="89"/>
      <c r="R83" s="89"/>
      <c r="S83" s="89"/>
      <c r="T83" s="89"/>
      <c r="U83" s="89"/>
      <c r="V83" s="89"/>
      <c r="W83" s="89"/>
      <c r="X83" s="89"/>
      <c r="Y83" s="89"/>
      <c r="Z83" s="89"/>
      <c r="AA83" s="89"/>
      <c r="AB83" s="89"/>
      <c r="AC83" s="89"/>
      <c r="AD83" s="89"/>
      <c r="AE83" s="89"/>
      <c r="AF83" s="89"/>
      <c r="AG83" s="89"/>
    </row>
    <row r="84" spans="1:33" x14ac:dyDescent="0.25">
      <c r="A84" s="89"/>
      <c r="B84" s="89"/>
      <c r="C84" s="89"/>
      <c r="D84" s="89"/>
      <c r="E84" s="89"/>
      <c r="F84" s="89"/>
      <c r="G84" s="89"/>
      <c r="H84" s="89"/>
      <c r="I84" s="197" t="s">
        <v>115</v>
      </c>
      <c r="J84" s="89"/>
      <c r="K84" s="89"/>
      <c r="L84" s="89"/>
      <c r="M84" s="123">
        <v>0</v>
      </c>
      <c r="N84" s="89"/>
      <c r="O84" s="130" t="e">
        <f t="shared" si="2"/>
        <v>#DIV/0!</v>
      </c>
      <c r="P84" s="89"/>
      <c r="Q84" s="89"/>
      <c r="R84" s="89"/>
      <c r="S84" s="89"/>
      <c r="T84" s="89"/>
      <c r="U84" s="89"/>
      <c r="V84" s="89"/>
      <c r="W84" s="89"/>
      <c r="X84" s="89"/>
      <c r="Y84" s="89"/>
      <c r="Z84" s="89"/>
      <c r="AA84" s="89"/>
      <c r="AB84" s="89"/>
      <c r="AC84" s="89"/>
      <c r="AD84" s="89"/>
      <c r="AE84" s="89"/>
      <c r="AF84" s="89"/>
      <c r="AG84" s="89"/>
    </row>
    <row r="85" spans="1:33" x14ac:dyDescent="0.25">
      <c r="A85" s="89"/>
      <c r="B85" s="89"/>
      <c r="C85" s="89"/>
      <c r="D85" s="89"/>
      <c r="E85" s="89"/>
      <c r="F85" s="89"/>
      <c r="G85" s="89"/>
      <c r="H85" s="89"/>
      <c r="I85" s="96" t="s">
        <v>116</v>
      </c>
      <c r="J85" s="89"/>
      <c r="K85" s="89"/>
      <c r="L85" s="89"/>
      <c r="M85" s="123">
        <v>0</v>
      </c>
      <c r="N85" s="89"/>
      <c r="O85" s="130" t="e">
        <f t="shared" si="2"/>
        <v>#DIV/0!</v>
      </c>
      <c r="P85" s="89"/>
      <c r="Q85" s="89"/>
      <c r="R85" s="89"/>
      <c r="S85" s="89"/>
      <c r="T85" s="89"/>
      <c r="U85" s="89"/>
      <c r="V85" s="89"/>
      <c r="W85" s="89"/>
      <c r="X85" s="89"/>
      <c r="Y85" s="89"/>
      <c r="Z85" s="89"/>
      <c r="AA85" s="89"/>
      <c r="AB85" s="89"/>
      <c r="AC85" s="89"/>
      <c r="AD85" s="89"/>
      <c r="AE85" s="89"/>
      <c r="AF85" s="89"/>
      <c r="AG85" s="89"/>
    </row>
    <row r="86" spans="1:33" x14ac:dyDescent="0.25">
      <c r="A86" s="89"/>
      <c r="B86" s="89"/>
      <c r="C86" s="89"/>
      <c r="D86" s="89"/>
      <c r="E86" s="89"/>
      <c r="F86" s="89"/>
      <c r="G86" s="89"/>
      <c r="H86" s="89"/>
      <c r="I86" s="197" t="s">
        <v>118</v>
      </c>
      <c r="J86" s="89"/>
      <c r="K86" s="89"/>
      <c r="L86" s="89"/>
      <c r="M86" s="123">
        <v>0</v>
      </c>
      <c r="N86" s="89"/>
      <c r="O86" s="130" t="e">
        <f t="shared" si="2"/>
        <v>#DIV/0!</v>
      </c>
      <c r="P86" s="89"/>
      <c r="Q86" s="89"/>
      <c r="R86" s="89"/>
      <c r="S86" s="89"/>
      <c r="T86" s="89"/>
      <c r="U86" s="89"/>
      <c r="V86" s="89"/>
      <c r="W86" s="89"/>
      <c r="X86" s="89"/>
      <c r="Y86" s="89"/>
      <c r="Z86" s="89"/>
      <c r="AA86" s="89"/>
      <c r="AB86" s="89"/>
      <c r="AC86" s="89"/>
      <c r="AD86" s="89"/>
      <c r="AE86" s="89"/>
      <c r="AF86" s="89"/>
      <c r="AG86" s="89"/>
    </row>
    <row r="87" spans="1:33" x14ac:dyDescent="0.25">
      <c r="A87" s="89"/>
      <c r="B87" s="89"/>
      <c r="C87" s="89"/>
      <c r="D87" s="89"/>
      <c r="E87" s="89"/>
      <c r="F87" s="89"/>
      <c r="G87" s="89"/>
      <c r="H87" s="89"/>
      <c r="I87" s="96" t="s">
        <v>119</v>
      </c>
      <c r="J87" s="89"/>
      <c r="K87" s="89"/>
      <c r="L87" s="89"/>
      <c r="M87" s="123">
        <v>0</v>
      </c>
      <c r="N87" s="89"/>
      <c r="O87" s="130" t="e">
        <f t="shared" si="2"/>
        <v>#DIV/0!</v>
      </c>
      <c r="P87" s="89"/>
      <c r="Q87" s="89"/>
      <c r="R87" s="89"/>
      <c r="S87" s="89"/>
      <c r="T87" s="89"/>
      <c r="U87" s="89"/>
      <c r="V87" s="89"/>
      <c r="W87" s="89"/>
      <c r="X87" s="89"/>
      <c r="Y87" s="89"/>
      <c r="Z87" s="89"/>
      <c r="AA87" s="89"/>
      <c r="AB87" s="89"/>
      <c r="AC87" s="89"/>
      <c r="AD87" s="89"/>
      <c r="AE87" s="89"/>
      <c r="AF87" s="89"/>
      <c r="AG87" s="89"/>
    </row>
    <row r="88" spans="1:33" x14ac:dyDescent="0.25">
      <c r="A88" s="89"/>
      <c r="B88" s="89"/>
      <c r="C88" s="89"/>
      <c r="D88" s="89"/>
      <c r="E88" s="89"/>
      <c r="F88" s="89"/>
      <c r="G88" s="89"/>
      <c r="H88" s="89"/>
      <c r="I88" s="197" t="s">
        <v>120</v>
      </c>
      <c r="J88" s="89"/>
      <c r="K88" s="89"/>
      <c r="L88" s="89"/>
      <c r="M88" s="123">
        <v>0</v>
      </c>
      <c r="N88" s="89"/>
      <c r="O88" s="130" t="e">
        <f t="shared" si="2"/>
        <v>#DIV/0!</v>
      </c>
      <c r="P88" s="89"/>
      <c r="Q88" s="89"/>
      <c r="R88" s="89"/>
      <c r="S88" s="89"/>
      <c r="T88" s="89"/>
      <c r="U88" s="89"/>
      <c r="V88" s="89"/>
      <c r="W88" s="89"/>
      <c r="X88" s="89"/>
      <c r="Y88" s="89"/>
      <c r="Z88" s="89"/>
      <c r="AA88" s="89"/>
      <c r="AB88" s="89"/>
      <c r="AC88" s="89"/>
      <c r="AD88" s="89"/>
      <c r="AE88" s="89"/>
      <c r="AF88" s="89"/>
      <c r="AG88" s="89"/>
    </row>
    <row r="89" spans="1:33" x14ac:dyDescent="0.25">
      <c r="A89" s="89"/>
      <c r="B89" s="89"/>
      <c r="C89" s="89"/>
      <c r="D89" s="89"/>
      <c r="E89" s="89"/>
      <c r="F89" s="89"/>
      <c r="G89" s="89"/>
      <c r="H89" s="89"/>
      <c r="I89" s="96" t="s">
        <v>121</v>
      </c>
      <c r="J89" s="89"/>
      <c r="K89" s="89"/>
      <c r="L89" s="89"/>
      <c r="M89" s="123">
        <v>0</v>
      </c>
      <c r="N89" s="89"/>
      <c r="O89" s="130" t="e">
        <f t="shared" si="2"/>
        <v>#DIV/0!</v>
      </c>
      <c r="P89" s="89"/>
      <c r="Q89" s="89"/>
      <c r="R89" s="89"/>
      <c r="S89" s="89"/>
      <c r="T89" s="89"/>
      <c r="U89" s="89"/>
      <c r="V89" s="89"/>
      <c r="W89" s="89"/>
      <c r="X89" s="89"/>
      <c r="Y89" s="89"/>
      <c r="Z89" s="89"/>
      <c r="AA89" s="89"/>
      <c r="AB89" s="89"/>
      <c r="AC89" s="89"/>
      <c r="AD89" s="89"/>
      <c r="AE89" s="89"/>
      <c r="AF89" s="89"/>
      <c r="AG89" s="89"/>
    </row>
    <row r="90" spans="1:33" x14ac:dyDescent="0.25">
      <c r="A90" s="89"/>
      <c r="B90" s="89"/>
      <c r="C90" s="89"/>
      <c r="D90" s="89"/>
      <c r="E90" s="89"/>
      <c r="F90" s="89"/>
      <c r="G90" s="89"/>
      <c r="H90" s="89"/>
      <c r="I90" s="191" t="s">
        <v>122</v>
      </c>
      <c r="J90" s="189"/>
      <c r="K90" s="218" t="e">
        <f>+M90/M100</f>
        <v>#DIV/0!</v>
      </c>
      <c r="L90" s="189"/>
      <c r="M90" s="193">
        <v>0</v>
      </c>
      <c r="N90" s="189"/>
      <c r="O90" s="194" t="e">
        <f t="shared" si="2"/>
        <v>#DIV/0!</v>
      </c>
      <c r="P90" s="89"/>
      <c r="Q90" s="89"/>
      <c r="R90" s="89"/>
      <c r="S90" s="89"/>
      <c r="T90" s="89"/>
      <c r="U90" s="89"/>
      <c r="V90" s="89"/>
      <c r="W90" s="89"/>
      <c r="X90" s="89"/>
      <c r="Y90" s="89"/>
      <c r="Z90" s="89"/>
      <c r="AA90" s="89"/>
      <c r="AB90" s="89"/>
      <c r="AC90" s="89"/>
      <c r="AD90" s="89"/>
      <c r="AE90" s="89"/>
      <c r="AF90" s="89"/>
      <c r="AG90" s="89"/>
    </row>
    <row r="91" spans="1:33" x14ac:dyDescent="0.25">
      <c r="A91" s="89"/>
      <c r="B91" s="89"/>
      <c r="C91" s="89"/>
      <c r="D91" s="89"/>
      <c r="E91" s="89"/>
      <c r="F91" s="89"/>
      <c r="G91" s="89"/>
      <c r="H91" s="89"/>
      <c r="I91" s="191" t="s">
        <v>123</v>
      </c>
      <c r="J91" s="189"/>
      <c r="K91" s="189"/>
      <c r="L91" s="189"/>
      <c r="M91" s="193">
        <v>0</v>
      </c>
      <c r="N91" s="189"/>
      <c r="O91" s="194" t="e">
        <f t="shared" si="2"/>
        <v>#DIV/0!</v>
      </c>
      <c r="P91" s="89"/>
      <c r="Q91" s="89"/>
      <c r="R91" s="89"/>
      <c r="S91" s="89"/>
      <c r="T91" s="89"/>
      <c r="U91" s="89"/>
      <c r="V91" s="89"/>
      <c r="W91" s="89"/>
      <c r="X91" s="89"/>
      <c r="Y91" s="89"/>
      <c r="Z91" s="89"/>
      <c r="AA91" s="89"/>
      <c r="AB91" s="89"/>
      <c r="AC91" s="89"/>
      <c r="AD91" s="89"/>
      <c r="AE91" s="89"/>
      <c r="AF91" s="89"/>
      <c r="AG91" s="89"/>
    </row>
    <row r="92" spans="1:33" x14ac:dyDescent="0.25">
      <c r="A92" s="89"/>
      <c r="B92" s="89"/>
      <c r="C92" s="89"/>
      <c r="D92" s="89"/>
      <c r="E92" s="89"/>
      <c r="F92" s="89"/>
      <c r="G92" s="89"/>
      <c r="H92" s="89"/>
      <c r="I92" s="96" t="s">
        <v>124</v>
      </c>
      <c r="J92" s="89"/>
      <c r="K92" s="160">
        <v>0</v>
      </c>
      <c r="L92" s="89"/>
      <c r="M92" s="123">
        <v>0</v>
      </c>
      <c r="N92" s="89"/>
      <c r="O92" s="130" t="e">
        <f t="shared" si="2"/>
        <v>#DIV/0!</v>
      </c>
      <c r="P92" s="89"/>
      <c r="Q92" s="89"/>
      <c r="R92" s="89"/>
      <c r="S92" s="89"/>
      <c r="T92" s="89"/>
      <c r="U92" s="89"/>
      <c r="V92" s="89"/>
      <c r="W92" s="89"/>
      <c r="X92" s="89"/>
      <c r="Y92" s="89"/>
      <c r="Z92" s="89"/>
      <c r="AA92" s="89"/>
      <c r="AB92" s="89"/>
      <c r="AC92" s="89"/>
      <c r="AD92" s="89"/>
      <c r="AE92" s="89"/>
      <c r="AF92" s="89"/>
      <c r="AG92" s="89"/>
    </row>
    <row r="93" spans="1:33" x14ac:dyDescent="0.25">
      <c r="A93" s="89"/>
      <c r="B93" s="89"/>
      <c r="C93" s="89"/>
      <c r="D93" s="89"/>
      <c r="E93" s="89"/>
      <c r="F93" s="89"/>
      <c r="G93" s="89"/>
      <c r="H93" s="89"/>
      <c r="I93" s="96" t="s">
        <v>125</v>
      </c>
      <c r="J93" s="89"/>
      <c r="K93" s="89"/>
      <c r="L93" s="89"/>
      <c r="M93" s="123">
        <v>0</v>
      </c>
      <c r="N93" s="89"/>
      <c r="O93" s="130" t="e">
        <f t="shared" si="2"/>
        <v>#DIV/0!</v>
      </c>
      <c r="P93" s="89"/>
      <c r="Q93" s="89"/>
      <c r="R93" s="89"/>
      <c r="S93" s="89"/>
      <c r="T93" s="89"/>
      <c r="U93" s="89"/>
      <c r="V93" s="89"/>
      <c r="W93" s="89"/>
      <c r="X93" s="89"/>
      <c r="Y93" s="89"/>
      <c r="Z93" s="89"/>
      <c r="AA93" s="89"/>
      <c r="AB93" s="89"/>
      <c r="AC93" s="89"/>
      <c r="AD93" s="89"/>
      <c r="AE93" s="89"/>
      <c r="AF93" s="89"/>
      <c r="AG93" s="89"/>
    </row>
    <row r="94" spans="1:33" x14ac:dyDescent="0.25">
      <c r="A94" s="89"/>
      <c r="B94" s="89"/>
      <c r="C94" s="89"/>
      <c r="D94" s="89"/>
      <c r="E94" s="89"/>
      <c r="F94" s="89"/>
      <c r="G94" s="89"/>
      <c r="H94" s="89"/>
      <c r="I94" s="191" t="s">
        <v>126</v>
      </c>
      <c r="J94" s="189"/>
      <c r="K94" s="189"/>
      <c r="L94" s="189"/>
      <c r="M94" s="193">
        <v>0</v>
      </c>
      <c r="N94" s="189"/>
      <c r="O94" s="194" t="e">
        <f t="shared" si="2"/>
        <v>#DIV/0!</v>
      </c>
      <c r="P94" s="89"/>
      <c r="Q94" s="89"/>
      <c r="R94" s="89"/>
      <c r="S94" s="89"/>
      <c r="T94" s="89"/>
      <c r="U94" s="89"/>
      <c r="V94" s="89"/>
      <c r="W94" s="89"/>
      <c r="X94" s="89"/>
      <c r="Y94" s="89"/>
      <c r="Z94" s="89"/>
      <c r="AA94" s="89"/>
      <c r="AB94" s="89"/>
      <c r="AC94" s="89"/>
      <c r="AD94" s="89"/>
      <c r="AE94" s="89"/>
      <c r="AF94" s="89"/>
      <c r="AG94" s="89"/>
    </row>
    <row r="95" spans="1:33" x14ac:dyDescent="0.25">
      <c r="A95" s="89"/>
      <c r="B95" s="89"/>
      <c r="C95" s="89"/>
      <c r="D95" s="89"/>
      <c r="E95" s="89"/>
      <c r="F95" s="89"/>
      <c r="G95" s="89"/>
      <c r="H95" s="89"/>
      <c r="I95" s="219" t="s">
        <v>127</v>
      </c>
      <c r="J95" s="189"/>
      <c r="K95" s="189"/>
      <c r="L95" s="189"/>
      <c r="M95" s="220">
        <v>0</v>
      </c>
      <c r="N95" s="189"/>
      <c r="O95" s="221" t="e">
        <f t="shared" si="2"/>
        <v>#DIV/0!</v>
      </c>
      <c r="P95" s="89"/>
      <c r="Q95" s="89"/>
      <c r="R95" s="89"/>
      <c r="S95" s="89"/>
      <c r="T95" s="89"/>
      <c r="U95" s="89"/>
      <c r="V95" s="89"/>
      <c r="W95" s="89"/>
      <c r="X95" s="89"/>
      <c r="Y95" s="89"/>
      <c r="Z95" s="89"/>
      <c r="AA95" s="89"/>
      <c r="AB95" s="89"/>
      <c r="AC95" s="89"/>
      <c r="AD95" s="89"/>
      <c r="AE95" s="89"/>
      <c r="AF95" s="89"/>
      <c r="AG95" s="89"/>
    </row>
    <row r="96" spans="1:33" x14ac:dyDescent="0.25">
      <c r="A96" s="89"/>
      <c r="B96" s="89"/>
      <c r="C96" s="89"/>
      <c r="D96" s="89"/>
      <c r="E96" s="89"/>
      <c r="F96" s="89"/>
      <c r="G96" s="89"/>
      <c r="H96" s="89"/>
      <c r="I96" s="139" t="s">
        <v>61</v>
      </c>
      <c r="J96" s="89"/>
      <c r="K96" s="145"/>
      <c r="L96" s="89"/>
      <c r="M96" s="140">
        <f>SUM(M62:M95)</f>
        <v>0</v>
      </c>
      <c r="N96" s="140"/>
      <c r="O96" s="222" t="e">
        <f t="shared" si="2"/>
        <v>#DIV/0!</v>
      </c>
      <c r="P96" s="89"/>
      <c r="Q96" s="89"/>
      <c r="R96" s="89"/>
      <c r="S96" s="89"/>
      <c r="T96" s="89"/>
      <c r="U96" s="89"/>
      <c r="V96" s="89"/>
      <c r="W96" s="89"/>
      <c r="X96" s="89"/>
      <c r="Y96" s="89"/>
      <c r="Z96" s="89"/>
      <c r="AA96" s="89"/>
      <c r="AB96" s="89"/>
      <c r="AC96" s="89"/>
      <c r="AD96" s="89"/>
      <c r="AE96" s="89"/>
      <c r="AF96" s="89"/>
      <c r="AG96" s="89"/>
    </row>
    <row r="97" spans="1:33" x14ac:dyDescent="0.25">
      <c r="A97" s="89"/>
      <c r="B97" s="89"/>
      <c r="C97" s="89"/>
      <c r="D97" s="89"/>
      <c r="E97" s="89"/>
      <c r="F97" s="89"/>
      <c r="G97" s="89"/>
      <c r="H97" s="89"/>
      <c r="I97" s="96"/>
      <c r="O97" s="130"/>
      <c r="P97" s="89"/>
      <c r="Q97" s="89"/>
      <c r="R97" s="89"/>
      <c r="S97" s="89"/>
      <c r="T97" s="89"/>
      <c r="U97" s="89"/>
      <c r="V97" s="89"/>
      <c r="W97" s="89"/>
      <c r="X97" s="89"/>
      <c r="Y97" s="89"/>
      <c r="Z97" s="89"/>
      <c r="AA97" s="89"/>
      <c r="AB97" s="89"/>
      <c r="AC97" s="89"/>
      <c r="AD97" s="89"/>
      <c r="AE97" s="89"/>
      <c r="AF97" s="89"/>
      <c r="AG97" s="89"/>
    </row>
    <row r="98" spans="1:33" x14ac:dyDescent="0.25">
      <c r="A98" s="89"/>
      <c r="B98" s="89"/>
      <c r="C98" s="89"/>
      <c r="D98" s="89"/>
      <c r="E98" s="89"/>
      <c r="F98" s="89"/>
      <c r="G98" s="89"/>
      <c r="H98" s="89"/>
      <c r="I98" s="223" t="s">
        <v>128</v>
      </c>
      <c r="J98" s="97"/>
      <c r="K98" s="143"/>
      <c r="L98" s="97"/>
      <c r="M98" s="224">
        <f>+M59+M96</f>
        <v>0</v>
      </c>
      <c r="N98" s="97"/>
      <c r="O98" s="225" t="e">
        <f>(M98/$B$7)</f>
        <v>#DIV/0!</v>
      </c>
      <c r="P98" s="89"/>
      <c r="Q98" s="89"/>
      <c r="R98" s="89"/>
      <c r="S98" s="89"/>
      <c r="T98" s="89"/>
      <c r="U98" s="89"/>
      <c r="V98" s="89"/>
      <c r="W98" s="89"/>
      <c r="X98" s="89"/>
      <c r="Y98" s="89"/>
      <c r="Z98" s="89"/>
      <c r="AA98" s="89"/>
      <c r="AB98" s="89"/>
      <c r="AC98" s="89"/>
      <c r="AD98" s="89"/>
      <c r="AE98" s="89"/>
      <c r="AF98" s="89"/>
      <c r="AG98" s="89"/>
    </row>
    <row r="99" spans="1:33" ht="19.5" thickBot="1" x14ac:dyDescent="0.35">
      <c r="A99" s="89"/>
      <c r="B99" s="89"/>
      <c r="C99" s="89"/>
      <c r="D99" s="89"/>
      <c r="E99" s="89"/>
      <c r="F99" s="89"/>
      <c r="G99" s="89"/>
      <c r="H99" s="89"/>
      <c r="I99" s="226"/>
      <c r="J99" s="89"/>
      <c r="K99" s="145"/>
      <c r="L99" s="89"/>
      <c r="M99" s="89"/>
      <c r="N99" s="89"/>
      <c r="O99" s="89"/>
      <c r="P99" s="89"/>
      <c r="Q99" s="89"/>
      <c r="R99" s="89"/>
      <c r="S99" s="89"/>
      <c r="T99" s="89"/>
      <c r="U99" s="89"/>
      <c r="V99" s="89"/>
      <c r="W99" s="89"/>
      <c r="X99" s="89"/>
      <c r="Y99" s="89"/>
      <c r="Z99" s="89"/>
      <c r="AA99" s="89"/>
      <c r="AB99" s="89"/>
      <c r="AC99" s="89"/>
      <c r="AD99" s="89"/>
      <c r="AE99" s="89"/>
      <c r="AF99" s="89"/>
      <c r="AG99" s="89"/>
    </row>
    <row r="100" spans="1:33" ht="17.25" thickTop="1" thickBot="1" x14ac:dyDescent="0.3">
      <c r="A100" s="89"/>
      <c r="B100" s="89"/>
      <c r="C100" s="89"/>
      <c r="D100" s="89"/>
      <c r="E100" s="89"/>
      <c r="F100" s="89"/>
      <c r="G100" s="89"/>
      <c r="H100" s="89"/>
      <c r="I100" s="198" t="s">
        <v>95</v>
      </c>
      <c r="J100" s="199"/>
      <c r="K100" s="199"/>
      <c r="L100" s="199"/>
      <c r="M100" s="227">
        <f>+M18+M28+M98</f>
        <v>0</v>
      </c>
      <c r="N100" s="199"/>
      <c r="O100" s="200" t="e">
        <f>(M100/$B$7)</f>
        <v>#DIV/0!</v>
      </c>
      <c r="P100" s="89"/>
      <c r="Q100" s="89"/>
      <c r="R100" s="89"/>
      <c r="S100" s="89"/>
      <c r="T100" s="89"/>
      <c r="U100" s="89"/>
      <c r="V100" s="89"/>
      <c r="W100" s="89"/>
      <c r="X100" s="89"/>
      <c r="Y100" s="89"/>
      <c r="Z100" s="89"/>
      <c r="AA100" s="89"/>
      <c r="AB100" s="89"/>
      <c r="AC100" s="89"/>
      <c r="AD100" s="89"/>
      <c r="AE100" s="89"/>
      <c r="AF100" s="89"/>
      <c r="AG100" s="89"/>
    </row>
    <row r="101" spans="1:33" ht="16.5" thickTop="1" x14ac:dyDescent="0.2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row>
    <row r="102" spans="1:33" x14ac:dyDescent="0.2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row>
    <row r="103" spans="1:33" x14ac:dyDescent="0.2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row>
    <row r="104" spans="1:33" x14ac:dyDescent="0.25">
      <c r="A104" s="89"/>
      <c r="B104" s="89"/>
      <c r="C104" s="89"/>
      <c r="D104" s="89"/>
      <c r="E104" s="89"/>
      <c r="F104" s="89"/>
      <c r="G104" s="89"/>
      <c r="H104" s="89"/>
      <c r="I104" s="98"/>
      <c r="J104" s="89"/>
      <c r="K104" s="145"/>
      <c r="L104" s="89"/>
      <c r="M104" s="89"/>
      <c r="N104" s="89"/>
      <c r="O104" s="89"/>
      <c r="P104" s="89"/>
      <c r="Q104" s="89"/>
      <c r="R104" s="89"/>
      <c r="S104" s="89"/>
      <c r="T104" s="89"/>
      <c r="U104" s="89"/>
      <c r="V104" s="89"/>
      <c r="W104" s="89"/>
      <c r="X104" s="89"/>
      <c r="Y104" s="89"/>
      <c r="Z104" s="89"/>
      <c r="AA104" s="89"/>
      <c r="AB104" s="89"/>
      <c r="AC104" s="89"/>
      <c r="AD104" s="89"/>
      <c r="AE104" s="89"/>
      <c r="AF104" s="89"/>
      <c r="AG104" s="89"/>
    </row>
    <row r="105" spans="1:33" x14ac:dyDescent="0.25">
      <c r="A105" s="89"/>
      <c r="B105" s="89"/>
      <c r="C105" s="89"/>
      <c r="D105" s="89"/>
      <c r="E105" s="89"/>
      <c r="F105" s="89"/>
      <c r="G105" s="89"/>
      <c r="H105" s="89"/>
      <c r="I105" s="98"/>
      <c r="J105" s="98"/>
      <c r="K105" s="145"/>
      <c r="L105" s="98"/>
      <c r="M105" s="89"/>
      <c r="N105" s="98"/>
      <c r="O105" s="89" t="s">
        <v>157</v>
      </c>
      <c r="P105" s="89"/>
      <c r="Q105" s="89"/>
      <c r="R105" s="89"/>
      <c r="S105" s="89"/>
      <c r="T105" s="89"/>
      <c r="U105" s="89"/>
      <c r="V105" s="89"/>
      <c r="W105" s="89"/>
      <c r="X105" s="89"/>
      <c r="Y105" s="89"/>
      <c r="Z105" s="89"/>
      <c r="AA105" s="89"/>
      <c r="AB105" s="89"/>
      <c r="AC105" s="89"/>
      <c r="AD105" s="89"/>
      <c r="AE105" s="89"/>
      <c r="AF105" s="89"/>
      <c r="AG105" s="89"/>
    </row>
    <row r="106" spans="1:33" x14ac:dyDescent="0.25">
      <c r="A106" s="89"/>
      <c r="B106" s="89"/>
      <c r="C106" s="89"/>
      <c r="D106" s="89"/>
      <c r="E106" s="89"/>
      <c r="F106" s="89"/>
      <c r="G106" s="89"/>
      <c r="H106" s="89"/>
      <c r="P106" s="89"/>
      <c r="Q106" s="89"/>
      <c r="R106" s="89"/>
      <c r="S106" s="89"/>
      <c r="T106" s="89"/>
      <c r="U106" s="89"/>
      <c r="V106" s="89"/>
      <c r="W106" s="89"/>
      <c r="X106" s="89"/>
      <c r="Y106" s="89"/>
      <c r="Z106" s="89"/>
      <c r="AA106" s="89"/>
      <c r="AB106" s="89"/>
      <c r="AC106" s="89"/>
      <c r="AD106" s="89"/>
      <c r="AE106" s="89"/>
      <c r="AF106" s="89"/>
      <c r="AG106" s="89"/>
    </row>
    <row r="107" spans="1:33" x14ac:dyDescent="0.2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row>
    <row r="108" spans="1:33" x14ac:dyDescent="0.2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row>
    <row r="109" spans="1:33" x14ac:dyDescent="0.2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row>
    <row r="110" spans="1:33" x14ac:dyDescent="0.2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row>
    <row r="111" spans="1:33" x14ac:dyDescent="0.25">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row>
    <row r="112" spans="1:33" x14ac:dyDescent="0.2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row>
    <row r="113" spans="1:33" x14ac:dyDescent="0.25">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row>
    <row r="114" spans="1:33" x14ac:dyDescent="0.2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row>
    <row r="115" spans="1:33" x14ac:dyDescent="0.2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row>
    <row r="116" spans="1:33" x14ac:dyDescent="0.2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row>
    <row r="117" spans="1:33" x14ac:dyDescent="0.2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row>
    <row r="118" spans="1:33" x14ac:dyDescent="0.2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row>
    <row r="119" spans="1:33" x14ac:dyDescent="0.2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row>
    <row r="120" spans="1:33" x14ac:dyDescent="0.25">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row>
    <row r="121" spans="1:33" x14ac:dyDescent="0.25">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row>
    <row r="122" spans="1:33" x14ac:dyDescent="0.25">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row>
    <row r="123" spans="1:33" x14ac:dyDescent="0.25">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row>
    <row r="124" spans="1:33" x14ac:dyDescent="0.2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row>
    <row r="125" spans="1:33" x14ac:dyDescent="0.2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row>
    <row r="126" spans="1:33" x14ac:dyDescent="0.2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row>
    <row r="127" spans="1:33" x14ac:dyDescent="0.2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row>
    <row r="128" spans="1:33" x14ac:dyDescent="0.25">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row>
    <row r="129" spans="1:33" x14ac:dyDescent="0.25">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row>
    <row r="130" spans="1:33" x14ac:dyDescent="0.25">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row>
    <row r="131" spans="1:33" x14ac:dyDescent="0.25">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row>
    <row r="132" spans="1:33" x14ac:dyDescent="0.25">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row>
    <row r="133" spans="1:33" x14ac:dyDescent="0.25">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row>
    <row r="134" spans="1:33" x14ac:dyDescent="0.2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row>
    <row r="135" spans="1:33" x14ac:dyDescent="0.2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row>
    <row r="136" spans="1:33" x14ac:dyDescent="0.2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row>
    <row r="137" spans="1:33" x14ac:dyDescent="0.2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row>
    <row r="138" spans="1:33" x14ac:dyDescent="0.25">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row>
    <row r="139" spans="1:33" x14ac:dyDescent="0.2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row>
    <row r="140" spans="1:33" x14ac:dyDescent="0.2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row>
    <row r="141" spans="1:33" x14ac:dyDescent="0.2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row>
    <row r="142" spans="1:33" x14ac:dyDescent="0.2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row>
    <row r="143" spans="1:33" x14ac:dyDescent="0.2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row>
    <row r="144" spans="1:33" x14ac:dyDescent="0.25">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row>
    <row r="145" spans="1:33" x14ac:dyDescent="0.25">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row>
    <row r="146" spans="1:33" x14ac:dyDescent="0.25">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row>
    <row r="147" spans="1:33" x14ac:dyDescent="0.25">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row>
    <row r="148" spans="1:33" x14ac:dyDescent="0.25">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row>
    <row r="149" spans="1:33" x14ac:dyDescent="0.2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row>
    <row r="150" spans="1:33" x14ac:dyDescent="0.2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row>
    <row r="151" spans="1:33" x14ac:dyDescent="0.2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row>
    <row r="152" spans="1:33" x14ac:dyDescent="0.2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row>
    <row r="153" spans="1:33" x14ac:dyDescent="0.2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row>
    <row r="154" spans="1:33" x14ac:dyDescent="0.2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row>
    <row r="155" spans="1:33" x14ac:dyDescent="0.2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row>
    <row r="156" spans="1:33" x14ac:dyDescent="0.2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row>
    <row r="157" spans="1:33" x14ac:dyDescent="0.2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row>
    <row r="158" spans="1:33" x14ac:dyDescent="0.2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row>
    <row r="159" spans="1:33" x14ac:dyDescent="0.2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row>
    <row r="160" spans="1:33" x14ac:dyDescent="0.2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row>
    <row r="161" spans="1:33" x14ac:dyDescent="0.2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row>
    <row r="162" spans="1:33" x14ac:dyDescent="0.2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row>
    <row r="163" spans="1:33" x14ac:dyDescent="0.2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row>
    <row r="164" spans="1:33" x14ac:dyDescent="0.2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row>
    <row r="165" spans="1:33" x14ac:dyDescent="0.2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row>
    <row r="166" spans="1:33" x14ac:dyDescent="0.2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row>
    <row r="167" spans="1:33" x14ac:dyDescent="0.2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row>
    <row r="168" spans="1:33" x14ac:dyDescent="0.2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row>
    <row r="169" spans="1:33" x14ac:dyDescent="0.2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row>
    <row r="170" spans="1:33" x14ac:dyDescent="0.2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row>
    <row r="171" spans="1:33" x14ac:dyDescent="0.2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row>
    <row r="172" spans="1:33" x14ac:dyDescent="0.2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row>
    <row r="173" spans="1:33" x14ac:dyDescent="0.2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row>
    <row r="174" spans="1:33" x14ac:dyDescent="0.2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row>
    <row r="175" spans="1:33" x14ac:dyDescent="0.2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row>
    <row r="176" spans="1:33" x14ac:dyDescent="0.2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row>
    <row r="177" spans="1:33" x14ac:dyDescent="0.2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row>
    <row r="178" spans="1:33" x14ac:dyDescent="0.2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row>
    <row r="179" spans="1:33" x14ac:dyDescent="0.2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row>
    <row r="180" spans="1:33" x14ac:dyDescent="0.2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row>
    <row r="181" spans="1:33" x14ac:dyDescent="0.2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row>
    <row r="182" spans="1:33" x14ac:dyDescent="0.2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row>
    <row r="183" spans="1:33" x14ac:dyDescent="0.2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row>
    <row r="184" spans="1:33" x14ac:dyDescent="0.2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row>
    <row r="185" spans="1:33" x14ac:dyDescent="0.2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row>
    <row r="186" spans="1:33" x14ac:dyDescent="0.2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row>
    <row r="187" spans="1:33" x14ac:dyDescent="0.2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row>
    <row r="188" spans="1:33" x14ac:dyDescent="0.2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row>
    <row r="189" spans="1:33" x14ac:dyDescent="0.2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row>
    <row r="190" spans="1:33" x14ac:dyDescent="0.2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row>
    <row r="191" spans="1:33" x14ac:dyDescent="0.2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row>
    <row r="192" spans="1:33" x14ac:dyDescent="0.2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row>
    <row r="193" spans="1:33" x14ac:dyDescent="0.2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row>
    <row r="194" spans="1:33" x14ac:dyDescent="0.2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row>
    <row r="195" spans="1:33" x14ac:dyDescent="0.2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row>
    <row r="196" spans="1:33" x14ac:dyDescent="0.2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row>
    <row r="197" spans="1:33" x14ac:dyDescent="0.2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row>
    <row r="198" spans="1:33" x14ac:dyDescent="0.2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row>
    <row r="199" spans="1:33" x14ac:dyDescent="0.2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row>
    <row r="200" spans="1:33" x14ac:dyDescent="0.2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row>
    <row r="201" spans="1:33" x14ac:dyDescent="0.2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row>
    <row r="202" spans="1:33" x14ac:dyDescent="0.2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row>
    <row r="203" spans="1:33" x14ac:dyDescent="0.2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row>
    <row r="204" spans="1:33" x14ac:dyDescent="0.2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row>
    <row r="205" spans="1:33" x14ac:dyDescent="0.2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row>
    <row r="206" spans="1:33" x14ac:dyDescent="0.2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row>
    <row r="207" spans="1:33" x14ac:dyDescent="0.2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row>
    <row r="208" spans="1:33" x14ac:dyDescent="0.2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row>
    <row r="209" spans="1:33" x14ac:dyDescent="0.2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row>
    <row r="210" spans="1:33" x14ac:dyDescent="0.2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row>
    <row r="211" spans="1:33" x14ac:dyDescent="0.2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row>
    <row r="212" spans="1:33" x14ac:dyDescent="0.2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row>
    <row r="213" spans="1:33" x14ac:dyDescent="0.2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row>
    <row r="214" spans="1:33" x14ac:dyDescent="0.2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row>
    <row r="215" spans="1:33" x14ac:dyDescent="0.2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row>
    <row r="216" spans="1:33" x14ac:dyDescent="0.2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row>
    <row r="217" spans="1:33" x14ac:dyDescent="0.2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row>
    <row r="218" spans="1:33" x14ac:dyDescent="0.2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row>
    <row r="219" spans="1:33" x14ac:dyDescent="0.2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row>
    <row r="220" spans="1:33" x14ac:dyDescent="0.2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row>
    <row r="221" spans="1:33" x14ac:dyDescent="0.2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row>
    <row r="222" spans="1:33" x14ac:dyDescent="0.2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row>
    <row r="223" spans="1:33" x14ac:dyDescent="0.2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row>
    <row r="224" spans="1:33" x14ac:dyDescent="0.2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row>
    <row r="225" spans="1:33" x14ac:dyDescent="0.2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row>
    <row r="226" spans="1:33" x14ac:dyDescent="0.2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row>
    <row r="227" spans="1:33" x14ac:dyDescent="0.2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row>
    <row r="228" spans="1:33" x14ac:dyDescent="0.2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row>
    <row r="229" spans="1:33" x14ac:dyDescent="0.2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row>
    <row r="230" spans="1:33" x14ac:dyDescent="0.2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row>
    <row r="231" spans="1:33" x14ac:dyDescent="0.2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row>
    <row r="232" spans="1:33" x14ac:dyDescent="0.2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row>
    <row r="233" spans="1:33" x14ac:dyDescent="0.2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row>
    <row r="234" spans="1:33" x14ac:dyDescent="0.2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row>
    <row r="235" spans="1:33" x14ac:dyDescent="0.2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row>
    <row r="236" spans="1:33" x14ac:dyDescent="0.2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row>
    <row r="237" spans="1:33" x14ac:dyDescent="0.2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row>
    <row r="238" spans="1:33" x14ac:dyDescent="0.2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row>
    <row r="239" spans="1:33" x14ac:dyDescent="0.2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row>
    <row r="240" spans="1:33" x14ac:dyDescent="0.2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row>
    <row r="241" spans="1:33" x14ac:dyDescent="0.2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row>
    <row r="242" spans="1:33" x14ac:dyDescent="0.2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row>
    <row r="243" spans="1:33" x14ac:dyDescent="0.2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row>
    <row r="244" spans="1:33" x14ac:dyDescent="0.2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row>
    <row r="245" spans="1:33" x14ac:dyDescent="0.2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row>
    <row r="246" spans="1:33" x14ac:dyDescent="0.2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row>
    <row r="247" spans="1:33" x14ac:dyDescent="0.2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row>
    <row r="248" spans="1:33" x14ac:dyDescent="0.2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row>
    <row r="249" spans="1:33" x14ac:dyDescent="0.2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row>
    <row r="250" spans="1:33" x14ac:dyDescent="0.2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row>
    <row r="251" spans="1:33" x14ac:dyDescent="0.2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row>
    <row r="252" spans="1:33" x14ac:dyDescent="0.2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row>
    <row r="253" spans="1:33" x14ac:dyDescent="0.2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row>
    <row r="254" spans="1:33" x14ac:dyDescent="0.2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row>
    <row r="255" spans="1:33" x14ac:dyDescent="0.2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row>
    <row r="256" spans="1:33" x14ac:dyDescent="0.2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row>
    <row r="257" spans="1:33" x14ac:dyDescent="0.2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row>
    <row r="258" spans="1:33" x14ac:dyDescent="0.2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row>
    <row r="259" spans="1:33" x14ac:dyDescent="0.2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row>
    <row r="260" spans="1:33" x14ac:dyDescent="0.2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row>
    <row r="261" spans="1:33" x14ac:dyDescent="0.2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row>
    <row r="262" spans="1:33" x14ac:dyDescent="0.2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row>
    <row r="263" spans="1:33" x14ac:dyDescent="0.2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row>
    <row r="264" spans="1:33" x14ac:dyDescent="0.2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row>
    <row r="265" spans="1:33" x14ac:dyDescent="0.2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row>
    <row r="266" spans="1:33" x14ac:dyDescent="0.2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row>
    <row r="267" spans="1:33" x14ac:dyDescent="0.2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row>
    <row r="268" spans="1:33" x14ac:dyDescent="0.2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row>
    <row r="269" spans="1:33" x14ac:dyDescent="0.2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row>
    <row r="270" spans="1:33" x14ac:dyDescent="0.2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row>
    <row r="271" spans="1:33" x14ac:dyDescent="0.2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row>
    <row r="272" spans="1:33" x14ac:dyDescent="0.2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row>
    <row r="273" spans="1:33" x14ac:dyDescent="0.2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row>
    <row r="274" spans="1:33" x14ac:dyDescent="0.2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row>
    <row r="275" spans="1:33" x14ac:dyDescent="0.2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row>
    <row r="276" spans="1:33" x14ac:dyDescent="0.2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row>
    <row r="277" spans="1:33" x14ac:dyDescent="0.2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row>
    <row r="278" spans="1:33" x14ac:dyDescent="0.2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row>
    <row r="279" spans="1:33" x14ac:dyDescent="0.2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row>
    <row r="280" spans="1:33" x14ac:dyDescent="0.2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row>
    <row r="281" spans="1:33" x14ac:dyDescent="0.2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row>
    <row r="282" spans="1:33" x14ac:dyDescent="0.2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row>
    <row r="283" spans="1:33" x14ac:dyDescent="0.2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row>
    <row r="284" spans="1:33" x14ac:dyDescent="0.2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row>
    <row r="285" spans="1:33" x14ac:dyDescent="0.2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row>
    <row r="286" spans="1:33" x14ac:dyDescent="0.2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row>
    <row r="287" spans="1:33" x14ac:dyDescent="0.2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row>
    <row r="288" spans="1:33" x14ac:dyDescent="0.2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row>
    <row r="289" spans="1:33" x14ac:dyDescent="0.2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row>
    <row r="290" spans="1:33" x14ac:dyDescent="0.2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row>
    <row r="291" spans="1:33" x14ac:dyDescent="0.2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row>
    <row r="292" spans="1:33" x14ac:dyDescent="0.2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row>
    <row r="293" spans="1:33" x14ac:dyDescent="0.2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row>
    <row r="294" spans="1:33" x14ac:dyDescent="0.2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row>
    <row r="295" spans="1:33" x14ac:dyDescent="0.2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row>
    <row r="296" spans="1:33" x14ac:dyDescent="0.2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row>
    <row r="297" spans="1:33" x14ac:dyDescent="0.2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row>
    <row r="298" spans="1:33" x14ac:dyDescent="0.2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row>
    <row r="299" spans="1:33" x14ac:dyDescent="0.2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row>
    <row r="300" spans="1:33" x14ac:dyDescent="0.2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row>
    <row r="301" spans="1:33" x14ac:dyDescent="0.2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row>
    <row r="302" spans="1:33" x14ac:dyDescent="0.2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row>
    <row r="303" spans="1:33" x14ac:dyDescent="0.2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row>
    <row r="304" spans="1:33" x14ac:dyDescent="0.2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row>
    <row r="305" spans="1:33" x14ac:dyDescent="0.2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row>
    <row r="306" spans="1:33" x14ac:dyDescent="0.2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row>
    <row r="307" spans="1:33" x14ac:dyDescent="0.2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row>
    <row r="308" spans="1:33" x14ac:dyDescent="0.2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row>
    <row r="309" spans="1:33" x14ac:dyDescent="0.2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row>
    <row r="310" spans="1:33" x14ac:dyDescent="0.2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row>
    <row r="311" spans="1:33" x14ac:dyDescent="0.2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row>
    <row r="312" spans="1:33" x14ac:dyDescent="0.2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row>
    <row r="313" spans="1:33" x14ac:dyDescent="0.2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row>
    <row r="314" spans="1:33" x14ac:dyDescent="0.2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row>
    <row r="315" spans="1:33" x14ac:dyDescent="0.2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row>
    <row r="316" spans="1:33" x14ac:dyDescent="0.2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row>
    <row r="317" spans="1:33" x14ac:dyDescent="0.2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row>
    <row r="318" spans="1:33" x14ac:dyDescent="0.2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row>
    <row r="319" spans="1:33" x14ac:dyDescent="0.2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row>
    <row r="320" spans="1:33" x14ac:dyDescent="0.2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row>
    <row r="321" spans="1:33" x14ac:dyDescent="0.2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row>
    <row r="322" spans="1:33" x14ac:dyDescent="0.2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row>
    <row r="323" spans="1:33" x14ac:dyDescent="0.2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row>
    <row r="324" spans="1:33" x14ac:dyDescent="0.2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row>
    <row r="325" spans="1:33" x14ac:dyDescent="0.2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row>
    <row r="326" spans="1:33" x14ac:dyDescent="0.2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row>
    <row r="327" spans="1:33" x14ac:dyDescent="0.2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row>
    <row r="328" spans="1:33" x14ac:dyDescent="0.2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row>
    <row r="329" spans="1:33" x14ac:dyDescent="0.2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row>
    <row r="330" spans="1:33" x14ac:dyDescent="0.2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row>
    <row r="331" spans="1:33" x14ac:dyDescent="0.2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row>
    <row r="332" spans="1:33" x14ac:dyDescent="0.2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row>
    <row r="333" spans="1:33" x14ac:dyDescent="0.2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row>
    <row r="334" spans="1:33" x14ac:dyDescent="0.2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row>
    <row r="335" spans="1:33" x14ac:dyDescent="0.2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row>
    <row r="336" spans="1:33" x14ac:dyDescent="0.2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row>
    <row r="337" spans="1:33" x14ac:dyDescent="0.2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row>
    <row r="338" spans="1:33" x14ac:dyDescent="0.2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row>
    <row r="339" spans="1:33" x14ac:dyDescent="0.2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row>
    <row r="340" spans="1:33" x14ac:dyDescent="0.2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row>
    <row r="341" spans="1:33" x14ac:dyDescent="0.2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row>
    <row r="342" spans="1:33" x14ac:dyDescent="0.2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row>
    <row r="343" spans="1:33" x14ac:dyDescent="0.2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row>
    <row r="344" spans="1:33" x14ac:dyDescent="0.2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row>
    <row r="345" spans="1:33" x14ac:dyDescent="0.2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row>
    <row r="346" spans="1:33" x14ac:dyDescent="0.2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row>
    <row r="347" spans="1:33" x14ac:dyDescent="0.2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row>
    <row r="348" spans="1:33" x14ac:dyDescent="0.2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row>
    <row r="349" spans="1:33" x14ac:dyDescent="0.2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row>
    <row r="350" spans="1:33" x14ac:dyDescent="0.2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row>
    <row r="351" spans="1:33" x14ac:dyDescent="0.2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row>
    <row r="352" spans="1:33" x14ac:dyDescent="0.2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row>
    <row r="353" spans="1:33" x14ac:dyDescent="0.2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row>
    <row r="354" spans="1:33" x14ac:dyDescent="0.2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row>
    <row r="355" spans="1:33" x14ac:dyDescent="0.2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row>
    <row r="356" spans="1:33" x14ac:dyDescent="0.2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row>
    <row r="357" spans="1:33" x14ac:dyDescent="0.2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row>
    <row r="358" spans="1:33" x14ac:dyDescent="0.2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row>
    <row r="359" spans="1:33" x14ac:dyDescent="0.2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row>
    <row r="360" spans="1:33" x14ac:dyDescent="0.2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row>
    <row r="361" spans="1:33" x14ac:dyDescent="0.2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row>
    <row r="362" spans="1:33" x14ac:dyDescent="0.2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row>
    <row r="363" spans="1:33" x14ac:dyDescent="0.2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row>
    <row r="364" spans="1:33" x14ac:dyDescent="0.2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row>
    <row r="365" spans="1:33" x14ac:dyDescent="0.2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row>
    <row r="366" spans="1:33" x14ac:dyDescent="0.2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row>
    <row r="367" spans="1:33" x14ac:dyDescent="0.2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row>
    <row r="368" spans="1:33" x14ac:dyDescent="0.2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row>
    <row r="369" spans="1:33" x14ac:dyDescent="0.2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row>
    <row r="370" spans="1:33" x14ac:dyDescent="0.2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row>
    <row r="371" spans="1:33" x14ac:dyDescent="0.2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row>
    <row r="372" spans="1:33" x14ac:dyDescent="0.2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row>
    <row r="373" spans="1:33" x14ac:dyDescent="0.2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row>
    <row r="374" spans="1:33" x14ac:dyDescent="0.2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row>
    <row r="375" spans="1:33" x14ac:dyDescent="0.2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row>
    <row r="376" spans="1:33" x14ac:dyDescent="0.2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row>
    <row r="377" spans="1:33" x14ac:dyDescent="0.2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row>
    <row r="378" spans="1:33" x14ac:dyDescent="0.25">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row>
    <row r="379" spans="1:33" x14ac:dyDescent="0.25">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row>
    <row r="380" spans="1:33" x14ac:dyDescent="0.25">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row>
    <row r="381" spans="1:33" x14ac:dyDescent="0.25">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row>
    <row r="382" spans="1:33" x14ac:dyDescent="0.25">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row>
    <row r="383" spans="1:33" x14ac:dyDescent="0.25">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row>
    <row r="384" spans="1:33" x14ac:dyDescent="0.25">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row>
    <row r="385" spans="1:33" x14ac:dyDescent="0.25">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row>
    <row r="386" spans="1:33" x14ac:dyDescent="0.25">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row>
    <row r="387" spans="1:33" x14ac:dyDescent="0.25">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row>
    <row r="388" spans="1:33" x14ac:dyDescent="0.25">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row>
    <row r="389" spans="1:33" x14ac:dyDescent="0.25">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row>
    <row r="390" spans="1:33" x14ac:dyDescent="0.25">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row>
    <row r="391" spans="1:33" x14ac:dyDescent="0.25">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row>
    <row r="392" spans="1:33" x14ac:dyDescent="0.25">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row>
    <row r="393" spans="1:33" x14ac:dyDescent="0.2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row>
    <row r="394" spans="1:33" x14ac:dyDescent="0.25">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row>
    <row r="395" spans="1:33" x14ac:dyDescent="0.25">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row>
    <row r="396" spans="1:33" x14ac:dyDescent="0.25">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row>
    <row r="397" spans="1:33" x14ac:dyDescent="0.25">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row>
    <row r="398" spans="1:33" x14ac:dyDescent="0.25">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row>
    <row r="399" spans="1:33" x14ac:dyDescent="0.25">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row>
    <row r="400" spans="1:33" x14ac:dyDescent="0.25">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row>
    <row r="401" spans="1:33" x14ac:dyDescent="0.25">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row>
    <row r="402" spans="1:33" x14ac:dyDescent="0.25">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row>
    <row r="403" spans="1:33" x14ac:dyDescent="0.25">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row>
    <row r="404" spans="1:33" x14ac:dyDescent="0.25">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row>
    <row r="405" spans="1:33" x14ac:dyDescent="0.25">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row>
    <row r="406" spans="1:33" x14ac:dyDescent="0.25">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row>
    <row r="407" spans="1:33" x14ac:dyDescent="0.25">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row>
    <row r="408" spans="1:33" x14ac:dyDescent="0.25">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row>
    <row r="409" spans="1:33" x14ac:dyDescent="0.25">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row>
    <row r="410" spans="1:33" x14ac:dyDescent="0.25">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row>
    <row r="411" spans="1:33" x14ac:dyDescent="0.25">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row>
    <row r="412" spans="1:33" x14ac:dyDescent="0.25">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row>
    <row r="413" spans="1:33" x14ac:dyDescent="0.25">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row>
    <row r="414" spans="1:33" x14ac:dyDescent="0.25">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row>
    <row r="415" spans="1:33" x14ac:dyDescent="0.25">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row>
    <row r="416" spans="1:33" x14ac:dyDescent="0.25">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row>
    <row r="417" spans="1:33" x14ac:dyDescent="0.25">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row>
    <row r="418" spans="1:33" x14ac:dyDescent="0.25">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row>
    <row r="419" spans="1:33" x14ac:dyDescent="0.25">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row>
    <row r="420" spans="1:33" x14ac:dyDescent="0.25">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row>
    <row r="421" spans="1:33" x14ac:dyDescent="0.25">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row>
    <row r="422" spans="1:33" x14ac:dyDescent="0.25">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row>
    <row r="423" spans="1:33" x14ac:dyDescent="0.25">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row>
    <row r="424" spans="1:33" x14ac:dyDescent="0.25">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row>
    <row r="425" spans="1:33" x14ac:dyDescent="0.25">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row>
    <row r="426" spans="1:33" x14ac:dyDescent="0.25">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row>
    <row r="427" spans="1:33" x14ac:dyDescent="0.25">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row>
    <row r="428" spans="1:33" x14ac:dyDescent="0.25">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row>
    <row r="429" spans="1:33" x14ac:dyDescent="0.25">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row>
    <row r="430" spans="1:33" x14ac:dyDescent="0.25">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row>
    <row r="431" spans="1:33" x14ac:dyDescent="0.25">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row>
    <row r="432" spans="1:33" x14ac:dyDescent="0.25">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row>
    <row r="433" spans="1:33" x14ac:dyDescent="0.25">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row>
    <row r="434" spans="1:33" x14ac:dyDescent="0.25">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row>
    <row r="435" spans="1:33" x14ac:dyDescent="0.25">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row>
    <row r="436" spans="1:33" x14ac:dyDescent="0.25">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row>
    <row r="437" spans="1:33" x14ac:dyDescent="0.2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row>
    <row r="438" spans="1:33" x14ac:dyDescent="0.25">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row>
    <row r="439" spans="1:33" x14ac:dyDescent="0.25">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row>
    <row r="440" spans="1:33" x14ac:dyDescent="0.25">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row>
    <row r="441" spans="1:33" x14ac:dyDescent="0.25">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row>
    <row r="442" spans="1:33" x14ac:dyDescent="0.25">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row>
    <row r="443" spans="1:33" x14ac:dyDescent="0.25">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row>
    <row r="444" spans="1:33" x14ac:dyDescent="0.25">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row>
    <row r="445" spans="1:33" x14ac:dyDescent="0.25">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row>
    <row r="446" spans="1:33" x14ac:dyDescent="0.25">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row>
    <row r="447" spans="1:33" x14ac:dyDescent="0.25">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row>
    <row r="448" spans="1:33" x14ac:dyDescent="0.25">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row>
    <row r="449" spans="1:33" x14ac:dyDescent="0.25">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row>
    <row r="450" spans="1:33" x14ac:dyDescent="0.25">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row>
    <row r="451" spans="1:33" x14ac:dyDescent="0.25">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row>
    <row r="452" spans="1:33" x14ac:dyDescent="0.25">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row>
    <row r="453" spans="1:33" x14ac:dyDescent="0.25">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row>
    <row r="454" spans="1:33" x14ac:dyDescent="0.25">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row>
    <row r="455" spans="1:33" x14ac:dyDescent="0.25">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row>
    <row r="456" spans="1:33" x14ac:dyDescent="0.25">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row>
    <row r="457" spans="1:33" x14ac:dyDescent="0.25">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row>
    <row r="458" spans="1:33" x14ac:dyDescent="0.25">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row>
    <row r="459" spans="1:33" x14ac:dyDescent="0.25">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row>
    <row r="460" spans="1:33" x14ac:dyDescent="0.25">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row>
    <row r="461" spans="1:33" x14ac:dyDescent="0.25">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row>
    <row r="462" spans="1:33" x14ac:dyDescent="0.25">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row>
    <row r="463" spans="1:33" x14ac:dyDescent="0.25">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row>
    <row r="464" spans="1:33" x14ac:dyDescent="0.2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row>
    <row r="465" spans="1:33" x14ac:dyDescent="0.25">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row>
    <row r="466" spans="1:33" x14ac:dyDescent="0.25">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row>
    <row r="467" spans="1:33" x14ac:dyDescent="0.2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row>
    <row r="468" spans="1:33" x14ac:dyDescent="0.2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row>
    <row r="469" spans="1:33" x14ac:dyDescent="0.25">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row>
    <row r="470" spans="1:33" x14ac:dyDescent="0.25">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row>
    <row r="471" spans="1:33" x14ac:dyDescent="0.25">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row>
    <row r="472" spans="1:33" x14ac:dyDescent="0.25">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row>
    <row r="473" spans="1:33" x14ac:dyDescent="0.2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row>
    <row r="474" spans="1:33" x14ac:dyDescent="0.25">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row>
    <row r="475" spans="1:33" x14ac:dyDescent="0.25">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row>
    <row r="476" spans="1:33" x14ac:dyDescent="0.25">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row>
    <row r="477" spans="1:33" x14ac:dyDescent="0.25">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row>
    <row r="478" spans="1:33" x14ac:dyDescent="0.25">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row>
    <row r="479" spans="1:33" x14ac:dyDescent="0.25">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row>
    <row r="480" spans="1:33" x14ac:dyDescent="0.25">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row>
    <row r="481" spans="1:33" x14ac:dyDescent="0.2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row>
    <row r="482" spans="1:33" x14ac:dyDescent="0.25">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row>
    <row r="483" spans="1:33" x14ac:dyDescent="0.25">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row>
    <row r="484" spans="1:33" x14ac:dyDescent="0.25">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row>
    <row r="485" spans="1:33" x14ac:dyDescent="0.25">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row>
    <row r="486" spans="1:33" x14ac:dyDescent="0.25">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row>
    <row r="487" spans="1:33" x14ac:dyDescent="0.25">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row>
    <row r="488" spans="1:33" x14ac:dyDescent="0.25">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row>
    <row r="489" spans="1:33" x14ac:dyDescent="0.25">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row>
    <row r="490" spans="1:33" x14ac:dyDescent="0.25">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row>
    <row r="491" spans="1:33" x14ac:dyDescent="0.25">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row>
    <row r="492" spans="1:33" x14ac:dyDescent="0.25">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row>
    <row r="493" spans="1:33" x14ac:dyDescent="0.25">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row>
    <row r="494" spans="1:33" x14ac:dyDescent="0.25">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row>
    <row r="495" spans="1:33" x14ac:dyDescent="0.25">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row>
    <row r="496" spans="1:33" x14ac:dyDescent="0.25">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row>
    <row r="497" spans="8:33" x14ac:dyDescent="0.25">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row>
    <row r="498" spans="8:33" x14ac:dyDescent="0.25">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row>
    <row r="499" spans="8:33" x14ac:dyDescent="0.25">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row>
    <row r="500" spans="8:33" x14ac:dyDescent="0.25">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row>
    <row r="501" spans="8:33" x14ac:dyDescent="0.25">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row>
    <row r="502" spans="8:33" x14ac:dyDescent="0.25">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row>
    <row r="503" spans="8:33" x14ac:dyDescent="0.25">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row>
    <row r="504" spans="8:33" x14ac:dyDescent="0.25">
      <c r="I504" s="89"/>
      <c r="J504" s="89"/>
      <c r="K504" s="89"/>
      <c r="L504" s="89"/>
      <c r="M504" s="89"/>
      <c r="N504" s="89"/>
      <c r="O504" s="89"/>
    </row>
    <row r="505" spans="8:33" x14ac:dyDescent="0.25">
      <c r="I505" s="89"/>
      <c r="J505" s="89"/>
      <c r="K505" s="89"/>
      <c r="L505" s="89"/>
      <c r="M505" s="89"/>
      <c r="N505" s="89"/>
      <c r="O505" s="89"/>
    </row>
    <row r="506" spans="8:33" x14ac:dyDescent="0.25">
      <c r="I506" s="89"/>
      <c r="J506" s="89"/>
      <c r="K506" s="89"/>
      <c r="L506" s="89"/>
      <c r="M506" s="89"/>
      <c r="N506" s="89"/>
      <c r="O506" s="89"/>
    </row>
    <row r="507" spans="8:33" x14ac:dyDescent="0.25">
      <c r="I507" s="89"/>
      <c r="J507" s="89"/>
      <c r="K507" s="89"/>
      <c r="L507" s="89"/>
      <c r="M507" s="89"/>
      <c r="N507" s="89"/>
      <c r="O507" s="89"/>
    </row>
    <row r="508" spans="8:33" x14ac:dyDescent="0.25">
      <c r="I508" s="89"/>
      <c r="J508" s="89"/>
      <c r="K508" s="89"/>
      <c r="L508" s="89"/>
      <c r="M508" s="89"/>
      <c r="N508" s="89"/>
      <c r="O508" s="89"/>
    </row>
    <row r="509" spans="8:33" x14ac:dyDescent="0.25">
      <c r="I509" s="89"/>
      <c r="J509" s="89"/>
      <c r="K509" s="89"/>
      <c r="L509" s="89"/>
      <c r="M509" s="89"/>
      <c r="N509" s="89"/>
      <c r="O509" s="89"/>
    </row>
    <row r="510" spans="8:33" x14ac:dyDescent="0.25">
      <c r="I510" s="89"/>
      <c r="J510" s="89"/>
      <c r="K510" s="89"/>
      <c r="L510" s="89"/>
      <c r="M510" s="89"/>
      <c r="N510" s="89"/>
      <c r="O510" s="89"/>
    </row>
    <row r="511" spans="8:33" x14ac:dyDescent="0.25">
      <c r="I511" s="89"/>
      <c r="J511" s="89"/>
      <c r="K511" s="89"/>
      <c r="L511" s="89"/>
      <c r="M511" s="89"/>
      <c r="N511" s="89"/>
      <c r="O511" s="89"/>
    </row>
    <row r="512" spans="8:33" x14ac:dyDescent="0.25">
      <c r="I512" s="89"/>
      <c r="J512" s="89"/>
      <c r="K512" s="89"/>
      <c r="L512" s="89"/>
      <c r="M512" s="89"/>
      <c r="N512" s="89"/>
      <c r="O512" s="89"/>
    </row>
    <row r="513" spans="9:15" x14ac:dyDescent="0.25">
      <c r="I513" s="89"/>
      <c r="J513" s="89"/>
      <c r="K513" s="89"/>
      <c r="L513" s="89"/>
      <c r="M513" s="89"/>
      <c r="N513" s="89"/>
      <c r="O513" s="89"/>
    </row>
    <row r="514" spans="9:15" x14ac:dyDescent="0.25">
      <c r="I514" s="89"/>
      <c r="J514" s="89"/>
      <c r="K514" s="89"/>
      <c r="L514" s="89"/>
      <c r="M514" s="89"/>
      <c r="N514" s="89"/>
      <c r="O514" s="89"/>
    </row>
    <row r="515" spans="9:15" x14ac:dyDescent="0.25">
      <c r="I515" s="89"/>
      <c r="J515" s="89"/>
      <c r="K515" s="89"/>
      <c r="L515" s="89"/>
      <c r="M515" s="89"/>
      <c r="N515" s="89"/>
      <c r="O515" s="89"/>
    </row>
    <row r="516" spans="9:15" x14ac:dyDescent="0.25">
      <c r="I516" s="89"/>
      <c r="J516" s="89"/>
      <c r="K516" s="89"/>
      <c r="L516" s="89"/>
      <c r="M516" s="89"/>
      <c r="N516" s="89"/>
      <c r="O516" s="89"/>
    </row>
    <row r="517" spans="9:15" x14ac:dyDescent="0.25">
      <c r="I517" s="89"/>
      <c r="J517" s="89"/>
      <c r="K517" s="89"/>
      <c r="L517" s="89"/>
      <c r="M517" s="89"/>
      <c r="N517" s="89"/>
      <c r="O517" s="89"/>
    </row>
    <row r="518" spans="9:15" x14ac:dyDescent="0.25">
      <c r="I518" s="89"/>
      <c r="J518" s="89"/>
      <c r="K518" s="89"/>
      <c r="L518" s="89"/>
      <c r="M518" s="89"/>
      <c r="N518" s="89"/>
      <c r="O518" s="89"/>
    </row>
    <row r="519" spans="9:15" x14ac:dyDescent="0.25">
      <c r="I519" s="89"/>
      <c r="J519" s="89"/>
      <c r="K519" s="89"/>
      <c r="L519" s="89"/>
      <c r="M519" s="89"/>
      <c r="N519" s="89"/>
      <c r="O519" s="89"/>
    </row>
    <row r="520" spans="9:15" x14ac:dyDescent="0.25">
      <c r="I520" s="89"/>
      <c r="J520" s="89"/>
      <c r="K520" s="89"/>
      <c r="L520" s="89"/>
      <c r="M520" s="89"/>
      <c r="N520" s="89"/>
      <c r="O520" s="89"/>
    </row>
  </sheetData>
  <mergeCells count="1">
    <mergeCell ref="G3:I3"/>
  </mergeCells>
  <phoneticPr fontId="9" type="noConversion"/>
  <printOptions horizontalCentered="1"/>
  <pageMargins left="0.2" right="0.25" top="0.48" bottom="0.27" header="0.28000000000000003" footer="0.15"/>
  <pageSetup scale="10" orientation="portrait" horizontalDpi="4294967292" verticalDpi="4294967292" r:id="rId1"/>
  <headerFooter alignWithMargins="0">
    <oddHeader xml:space="preserve">&amp;L&amp;"Arial,Bold"Form # 4&amp;C&amp;"Arial,Bold"Sources and Uses&amp;R&amp;"Arial,Bold"PADD/DFD Trinidad Properties Solicitation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9"/>
  <sheetViews>
    <sheetView view="pageLayout" zoomScale="50" zoomScaleNormal="100" zoomScalePageLayoutView="50" workbookViewId="0">
      <selection activeCell="L13" sqref="L13"/>
    </sheetView>
  </sheetViews>
  <sheetFormatPr defaultColWidth="11.42578125" defaultRowHeight="15.75" x14ac:dyDescent="0.25"/>
  <cols>
    <col min="1" max="1" width="11.7109375" style="79" customWidth="1"/>
    <col min="2" max="2" width="11.85546875" style="79" customWidth="1"/>
    <col min="3" max="3" width="12.85546875" style="79" customWidth="1"/>
    <col min="4" max="4" width="16.140625" style="79" customWidth="1"/>
    <col min="5" max="5" width="15.42578125" style="79" customWidth="1"/>
    <col min="6" max="6" width="14.5703125" style="79" customWidth="1"/>
    <col min="7" max="7" width="14.7109375" style="79" customWidth="1"/>
    <col min="8" max="15" width="15.140625" style="79" customWidth="1"/>
    <col min="16" max="16" width="14.7109375" style="79" customWidth="1"/>
    <col min="17" max="17" width="13.5703125" style="79" customWidth="1"/>
    <col min="18" max="18" width="14" style="79" bestFit="1" customWidth="1"/>
    <col min="19" max="19" width="12.28515625" style="79" bestFit="1" customWidth="1"/>
    <col min="20" max="20" width="12.28515625" style="79" customWidth="1"/>
    <col min="21" max="23" width="12.28515625" style="79" bestFit="1" customWidth="1"/>
    <col min="24" max="25" width="13.28515625" style="79" bestFit="1" customWidth="1"/>
    <col min="26" max="27" width="12.7109375" style="79" bestFit="1" customWidth="1"/>
    <col min="28" max="35" width="13.28515625" style="79" bestFit="1" customWidth="1"/>
    <col min="36" max="16384" width="11.42578125" style="79"/>
  </cols>
  <sheetData>
    <row r="1" spans="1:17" x14ac:dyDescent="0.25">
      <c r="A1" s="263" t="s">
        <v>257</v>
      </c>
      <c r="B1" s="80"/>
      <c r="C1" s="80"/>
      <c r="D1" s="80"/>
      <c r="E1" s="80"/>
      <c r="F1" s="80"/>
      <c r="H1" s="80"/>
      <c r="I1" s="264"/>
      <c r="J1" s="80"/>
      <c r="K1" s="80"/>
      <c r="L1" s="80"/>
      <c r="M1" s="80"/>
      <c r="N1" s="80"/>
      <c r="O1" s="80"/>
      <c r="P1" s="80"/>
    </row>
    <row r="2" spans="1:17" x14ac:dyDescent="0.25">
      <c r="A2" s="229"/>
      <c r="B2" s="80"/>
      <c r="C2" s="80"/>
      <c r="D2" s="80"/>
      <c r="E2" s="80"/>
      <c r="F2" s="80"/>
      <c r="H2" s="80"/>
      <c r="I2" s="264"/>
      <c r="J2" s="80"/>
      <c r="K2" s="80"/>
      <c r="L2" s="80"/>
      <c r="M2" s="80"/>
      <c r="N2" s="80"/>
      <c r="O2" s="80"/>
      <c r="P2" s="80"/>
    </row>
    <row r="3" spans="1:17" x14ac:dyDescent="0.25">
      <c r="A3" s="229" t="s">
        <v>258</v>
      </c>
      <c r="B3" s="80"/>
      <c r="C3" s="80"/>
      <c r="D3" s="80"/>
      <c r="E3" s="80"/>
      <c r="F3" s="80"/>
      <c r="H3" s="80"/>
      <c r="I3" s="264"/>
      <c r="J3" s="80"/>
      <c r="K3" s="80"/>
      <c r="L3" s="80"/>
      <c r="M3" s="80"/>
      <c r="N3" s="80"/>
      <c r="O3" s="80"/>
      <c r="P3" s="80"/>
    </row>
    <row r="4" spans="1:17" ht="18.75" x14ac:dyDescent="0.3">
      <c r="C4" s="88"/>
      <c r="H4" s="265"/>
      <c r="N4" s="89"/>
    </row>
    <row r="5" spans="1:17" x14ac:dyDescent="0.25">
      <c r="A5" s="90" t="s">
        <v>256</v>
      </c>
      <c r="B5" s="92"/>
      <c r="C5" s="93"/>
      <c r="D5" s="91"/>
      <c r="E5" s="91"/>
      <c r="F5" s="92"/>
      <c r="G5" s="92"/>
      <c r="H5" s="92"/>
      <c r="I5" s="92" t="s">
        <v>157</v>
      </c>
      <c r="J5" s="92" t="s">
        <v>38</v>
      </c>
      <c r="K5" s="93">
        <f>+'[3]Sources and Uses'!I5</f>
        <v>0</v>
      </c>
      <c r="L5" s="91"/>
      <c r="M5" s="91"/>
      <c r="N5" s="91"/>
      <c r="O5" s="94"/>
      <c r="P5" s="95"/>
      <c r="Q5" s="89"/>
    </row>
    <row r="6" spans="1:17" x14ac:dyDescent="0.25">
      <c r="A6" s="96" t="s">
        <v>39</v>
      </c>
      <c r="B6" s="98"/>
      <c r="C6" s="133"/>
      <c r="D6" s="97"/>
      <c r="E6" s="97"/>
      <c r="F6" s="98"/>
      <c r="G6" s="98"/>
      <c r="H6" s="98"/>
      <c r="I6" s="89" t="s">
        <v>157</v>
      </c>
      <c r="J6" s="89" t="s">
        <v>259</v>
      </c>
      <c r="K6" s="266" t="s">
        <v>260</v>
      </c>
      <c r="L6" s="97"/>
      <c r="M6" s="97"/>
      <c r="N6" s="97"/>
      <c r="O6" s="99"/>
      <c r="P6" s="100"/>
      <c r="Q6" s="89"/>
    </row>
    <row r="7" spans="1:17" x14ac:dyDescent="0.25">
      <c r="A7" s="101" t="s">
        <v>261</v>
      </c>
      <c r="B7" s="98"/>
      <c r="C7" s="267">
        <f>+'[3]Sources and Uses'!B7</f>
        <v>0</v>
      </c>
      <c r="D7" s="97"/>
      <c r="E7" s="97"/>
      <c r="F7" s="98"/>
      <c r="G7" s="98"/>
      <c r="H7" s="98"/>
      <c r="I7" s="89" t="s">
        <v>157</v>
      </c>
      <c r="J7" s="89" t="s">
        <v>43</v>
      </c>
      <c r="K7" s="268">
        <v>0</v>
      </c>
      <c r="L7" s="97"/>
      <c r="M7" s="97"/>
      <c r="N7" s="103" t="s">
        <v>255</v>
      </c>
      <c r="O7" s="106"/>
      <c r="P7" s="100"/>
      <c r="Q7" s="89"/>
    </row>
    <row r="8" spans="1:17" x14ac:dyDescent="0.25">
      <c r="A8" s="105" t="s">
        <v>44</v>
      </c>
      <c r="B8" s="97"/>
      <c r="C8" s="269" t="s">
        <v>262</v>
      </c>
      <c r="D8" s="97"/>
      <c r="E8" s="97"/>
      <c r="F8" s="97"/>
      <c r="G8" s="97"/>
      <c r="H8" s="97"/>
      <c r="I8" s="97"/>
      <c r="J8" s="97" t="s">
        <v>45</v>
      </c>
      <c r="K8" s="133">
        <v>0</v>
      </c>
      <c r="L8" s="97"/>
      <c r="M8" s="97"/>
      <c r="N8" s="97"/>
      <c r="O8" s="99"/>
      <c r="P8" s="100"/>
      <c r="Q8" s="89"/>
    </row>
    <row r="9" spans="1:17" ht="6" customHeight="1" x14ac:dyDescent="0.25">
      <c r="A9" s="98"/>
      <c r="B9" s="98"/>
      <c r="C9" s="270"/>
      <c r="D9" s="98"/>
      <c r="E9" s="98"/>
      <c r="F9" s="98"/>
      <c r="G9" s="98"/>
      <c r="H9" s="98"/>
      <c r="I9" s="98"/>
      <c r="J9" s="98"/>
      <c r="K9" s="98"/>
      <c r="L9" s="89"/>
    </row>
    <row r="10" spans="1:17" ht="4.5" customHeight="1" x14ac:dyDescent="0.25"/>
    <row r="11" spans="1:17" x14ac:dyDescent="0.25">
      <c r="A11" s="271" t="s">
        <v>263</v>
      </c>
      <c r="B11" s="271"/>
      <c r="D11" s="172"/>
      <c r="E11" s="272" t="s">
        <v>264</v>
      </c>
      <c r="F11" s="94"/>
      <c r="G11" s="94"/>
      <c r="H11" s="273">
        <v>0.3</v>
      </c>
      <c r="I11" s="274" t="s">
        <v>265</v>
      </c>
      <c r="J11" s="275"/>
      <c r="K11" s="275"/>
      <c r="L11" s="275"/>
      <c r="M11" s="275"/>
      <c r="N11" s="275"/>
      <c r="O11" s="275"/>
      <c r="P11" s="276"/>
    </row>
    <row r="12" spans="1:17" x14ac:dyDescent="0.25">
      <c r="A12" s="90" t="s">
        <v>266</v>
      </c>
      <c r="B12" s="277"/>
      <c r="C12" s="90"/>
      <c r="D12" s="278"/>
      <c r="E12" s="278"/>
      <c r="F12" s="279" t="s">
        <v>267</v>
      </c>
      <c r="G12" s="279" t="s">
        <v>268</v>
      </c>
      <c r="H12" s="280" t="s">
        <v>269</v>
      </c>
      <c r="I12" s="281">
        <v>1</v>
      </c>
      <c r="J12" s="281">
        <v>2</v>
      </c>
      <c r="K12" s="281">
        <v>3</v>
      </c>
      <c r="L12" s="281">
        <v>4</v>
      </c>
      <c r="M12" s="281">
        <v>5</v>
      </c>
      <c r="N12" s="281">
        <v>6</v>
      </c>
      <c r="O12" s="281">
        <v>7</v>
      </c>
      <c r="P12" s="281">
        <v>8</v>
      </c>
    </row>
    <row r="13" spans="1:17" x14ac:dyDescent="0.25">
      <c r="A13" s="105" t="s">
        <v>270</v>
      </c>
      <c r="B13" s="282"/>
      <c r="C13" s="283" t="s">
        <v>144</v>
      </c>
      <c r="D13" s="284" t="s">
        <v>271</v>
      </c>
      <c r="E13" s="284" t="s">
        <v>272</v>
      </c>
      <c r="F13" s="285" t="s">
        <v>273</v>
      </c>
      <c r="G13" s="285" t="s">
        <v>274</v>
      </c>
      <c r="H13" s="286" t="s">
        <v>275</v>
      </c>
      <c r="I13" s="287"/>
      <c r="J13" s="288"/>
      <c r="K13" s="288"/>
      <c r="L13" s="289"/>
      <c r="M13" s="288">
        <f>+L13*1.1</f>
        <v>0</v>
      </c>
      <c r="N13" s="288">
        <f>+L13*1.2</f>
        <v>0</v>
      </c>
      <c r="O13" s="288">
        <f>+L13*1.3</f>
        <v>0</v>
      </c>
      <c r="P13" s="288">
        <f>+L13*1.4</f>
        <v>0</v>
      </c>
    </row>
    <row r="14" spans="1:17" x14ac:dyDescent="0.25">
      <c r="A14" s="122" t="s">
        <v>276</v>
      </c>
      <c r="B14" s="154"/>
      <c r="C14" s="289">
        <v>0</v>
      </c>
      <c r="D14" s="289">
        <v>0</v>
      </c>
      <c r="E14" s="281">
        <f t="shared" ref="E14:E26" si="0">+C14*D14</f>
        <v>0</v>
      </c>
      <c r="F14" s="290"/>
      <c r="G14" s="291">
        <f t="shared" ref="G14:G26" si="1">+D14+F14</f>
        <v>0</v>
      </c>
      <c r="H14" s="281">
        <f t="shared" ref="H14:H26" si="2">+(G14*12)/$H$11</f>
        <v>0</v>
      </c>
      <c r="I14" s="292" t="str">
        <f t="shared" ref="I14:J19" si="3">IF(+$C14=0,"  ",+$H14/I$13)</f>
        <v xml:space="preserve">  </v>
      </c>
      <c r="J14" s="292" t="str">
        <f t="shared" si="3"/>
        <v xml:space="preserve">  </v>
      </c>
      <c r="K14" s="293"/>
      <c r="L14" s="293"/>
      <c r="M14" s="293"/>
      <c r="N14" s="293"/>
      <c r="O14" s="293"/>
      <c r="P14" s="293"/>
    </row>
    <row r="15" spans="1:17" x14ac:dyDescent="0.25">
      <c r="A15" s="122" t="s">
        <v>277</v>
      </c>
      <c r="B15" s="154"/>
      <c r="C15" s="289">
        <v>0</v>
      </c>
      <c r="D15" s="289">
        <v>0</v>
      </c>
      <c r="E15" s="281">
        <f t="shared" si="0"/>
        <v>0</v>
      </c>
      <c r="F15" s="290">
        <v>0</v>
      </c>
      <c r="G15" s="291">
        <f t="shared" si="1"/>
        <v>0</v>
      </c>
      <c r="H15" s="281">
        <f t="shared" si="2"/>
        <v>0</v>
      </c>
      <c r="I15" s="294" t="str">
        <f t="shared" si="3"/>
        <v xml:space="preserve">  </v>
      </c>
      <c r="J15" s="294" t="str">
        <f t="shared" si="3"/>
        <v xml:space="preserve">  </v>
      </c>
      <c r="K15" s="293"/>
      <c r="L15" s="293"/>
      <c r="M15" s="293"/>
      <c r="N15" s="293"/>
      <c r="O15" s="293"/>
      <c r="P15" s="293"/>
    </row>
    <row r="16" spans="1:17" x14ac:dyDescent="0.25">
      <c r="A16" s="122" t="s">
        <v>278</v>
      </c>
      <c r="B16" s="154"/>
      <c r="C16" s="289">
        <v>0</v>
      </c>
      <c r="D16" s="289">
        <v>0</v>
      </c>
      <c r="E16" s="281">
        <f t="shared" si="0"/>
        <v>0</v>
      </c>
      <c r="F16" s="290">
        <v>0</v>
      </c>
      <c r="G16" s="291">
        <f t="shared" si="1"/>
        <v>0</v>
      </c>
      <c r="H16" s="281">
        <f t="shared" si="2"/>
        <v>0</v>
      </c>
      <c r="I16" s="292" t="str">
        <f t="shared" si="3"/>
        <v xml:space="preserve">  </v>
      </c>
      <c r="J16" s="292" t="str">
        <f t="shared" si="3"/>
        <v xml:space="preserve">  </v>
      </c>
      <c r="K16" s="293"/>
      <c r="L16" s="293"/>
      <c r="M16" s="293"/>
      <c r="N16" s="293"/>
      <c r="O16" s="293"/>
      <c r="P16" s="293"/>
    </row>
    <row r="17" spans="1:16" x14ac:dyDescent="0.25">
      <c r="A17" s="122" t="s">
        <v>279</v>
      </c>
      <c r="B17" s="154"/>
      <c r="C17" s="289">
        <v>0</v>
      </c>
      <c r="D17" s="289">
        <v>0</v>
      </c>
      <c r="E17" s="281">
        <f t="shared" si="0"/>
        <v>0</v>
      </c>
      <c r="F17" s="290">
        <v>0</v>
      </c>
      <c r="G17" s="291">
        <f t="shared" si="1"/>
        <v>0</v>
      </c>
      <c r="H17" s="281">
        <f t="shared" si="2"/>
        <v>0</v>
      </c>
      <c r="I17" s="292" t="str">
        <f t="shared" si="3"/>
        <v xml:space="preserve">  </v>
      </c>
      <c r="J17" s="292" t="str">
        <f t="shared" si="3"/>
        <v xml:space="preserve">  </v>
      </c>
      <c r="K17" s="293"/>
      <c r="L17" s="293"/>
      <c r="M17" s="293"/>
      <c r="N17" s="293"/>
      <c r="O17" s="293"/>
      <c r="P17" s="293"/>
    </row>
    <row r="18" spans="1:16" x14ac:dyDescent="0.25">
      <c r="A18" s="131" t="s">
        <v>280</v>
      </c>
      <c r="B18" s="123"/>
      <c r="C18" s="289">
        <v>0</v>
      </c>
      <c r="D18" s="289">
        <v>0</v>
      </c>
      <c r="E18" s="281">
        <f t="shared" si="0"/>
        <v>0</v>
      </c>
      <c r="F18" s="290">
        <v>0</v>
      </c>
      <c r="G18" s="291">
        <f t="shared" si="1"/>
        <v>0</v>
      </c>
      <c r="H18" s="281">
        <f t="shared" si="2"/>
        <v>0</v>
      </c>
      <c r="I18" s="293" t="str">
        <f t="shared" si="3"/>
        <v xml:space="preserve">  </v>
      </c>
      <c r="J18" s="295" t="str">
        <f t="shared" si="3"/>
        <v xml:space="preserve">  </v>
      </c>
      <c r="K18" s="292" t="str">
        <f t="shared" ref="K18:L21" si="4">IF(+$C18=0,"  ",+$H18/K$13)</f>
        <v xml:space="preserve">  </v>
      </c>
      <c r="L18" s="292" t="str">
        <f t="shared" si="4"/>
        <v xml:space="preserve">  </v>
      </c>
      <c r="M18" s="293"/>
      <c r="N18" s="293"/>
      <c r="O18" s="293"/>
      <c r="P18" s="293"/>
    </row>
    <row r="19" spans="1:16" x14ac:dyDescent="0.25">
      <c r="A19" s="131" t="s">
        <v>281</v>
      </c>
      <c r="B19" s="123"/>
      <c r="C19" s="289">
        <v>0</v>
      </c>
      <c r="D19" s="289">
        <v>0</v>
      </c>
      <c r="E19" s="281">
        <f t="shared" si="0"/>
        <v>0</v>
      </c>
      <c r="F19" s="290">
        <v>0</v>
      </c>
      <c r="G19" s="291">
        <f t="shared" si="1"/>
        <v>0</v>
      </c>
      <c r="H19" s="281">
        <f t="shared" si="2"/>
        <v>0</v>
      </c>
      <c r="I19" s="293" t="str">
        <f t="shared" si="3"/>
        <v xml:space="preserve">  </v>
      </c>
      <c r="J19" s="292" t="str">
        <f t="shared" si="3"/>
        <v xml:space="preserve">  </v>
      </c>
      <c r="K19" s="292" t="str">
        <f t="shared" si="4"/>
        <v xml:space="preserve">  </v>
      </c>
      <c r="L19" s="292" t="str">
        <f t="shared" si="4"/>
        <v xml:space="preserve">  </v>
      </c>
      <c r="M19" s="293"/>
      <c r="N19" s="293"/>
      <c r="O19" s="293"/>
      <c r="P19" s="293"/>
    </row>
    <row r="20" spans="1:16" x14ac:dyDescent="0.25">
      <c r="A20" s="131" t="s">
        <v>282</v>
      </c>
      <c r="B20" s="123"/>
      <c r="C20" s="289">
        <v>0</v>
      </c>
      <c r="D20" s="289">
        <v>0</v>
      </c>
      <c r="E20" s="281">
        <f t="shared" si="0"/>
        <v>0</v>
      </c>
      <c r="F20" s="290">
        <v>0</v>
      </c>
      <c r="G20" s="291">
        <f t="shared" si="1"/>
        <v>0</v>
      </c>
      <c r="H20" s="281">
        <f t="shared" si="2"/>
        <v>0</v>
      </c>
      <c r="I20" s="293"/>
      <c r="J20" s="293" t="str">
        <f>IF(+$C20=0,"  ",+$H20/J$13)</f>
        <v xml:space="preserve">  </v>
      </c>
      <c r="K20" s="292" t="str">
        <f t="shared" si="4"/>
        <v xml:space="preserve">  </v>
      </c>
      <c r="L20" s="292" t="str">
        <f t="shared" si="4"/>
        <v xml:space="preserve">  </v>
      </c>
      <c r="M20" s="292" t="str">
        <f t="shared" ref="M20:N26" si="5">IF(+$C20=0,"  ",+$H20/M$13)</f>
        <v xml:space="preserve">  </v>
      </c>
      <c r="N20" s="292" t="str">
        <f t="shared" si="5"/>
        <v xml:space="preserve">  </v>
      </c>
      <c r="O20" s="293"/>
      <c r="P20" s="293"/>
    </row>
    <row r="21" spans="1:16" x14ac:dyDescent="0.25">
      <c r="A21" s="131" t="s">
        <v>283</v>
      </c>
      <c r="B21" s="123"/>
      <c r="C21" s="289">
        <v>0</v>
      </c>
      <c r="D21" s="289">
        <v>0</v>
      </c>
      <c r="E21" s="281">
        <f t="shared" si="0"/>
        <v>0</v>
      </c>
      <c r="F21" s="290">
        <v>0</v>
      </c>
      <c r="G21" s="291">
        <f t="shared" si="1"/>
        <v>0</v>
      </c>
      <c r="H21" s="281">
        <f t="shared" si="2"/>
        <v>0</v>
      </c>
      <c r="I21" s="293"/>
      <c r="J21" s="293" t="str">
        <f>IF(+$C21=0,"  ",+$H21/J$13)</f>
        <v xml:space="preserve">  </v>
      </c>
      <c r="K21" s="292" t="str">
        <f t="shared" si="4"/>
        <v xml:space="preserve">  </v>
      </c>
      <c r="L21" s="292" t="str">
        <f t="shared" si="4"/>
        <v xml:space="preserve">  </v>
      </c>
      <c r="M21" s="292" t="str">
        <f t="shared" si="5"/>
        <v xml:space="preserve">  </v>
      </c>
      <c r="N21" s="292" t="str">
        <f t="shared" si="5"/>
        <v xml:space="preserve">  </v>
      </c>
      <c r="O21" s="293"/>
      <c r="P21" s="293"/>
    </row>
    <row r="22" spans="1:16" x14ac:dyDescent="0.25">
      <c r="A22" s="296" t="s">
        <v>284</v>
      </c>
      <c r="B22" s="149"/>
      <c r="C22" s="289">
        <v>0</v>
      </c>
      <c r="D22" s="289">
        <v>0</v>
      </c>
      <c r="E22" s="281">
        <f t="shared" si="0"/>
        <v>0</v>
      </c>
      <c r="F22" s="290">
        <v>0</v>
      </c>
      <c r="G22" s="291">
        <f t="shared" si="1"/>
        <v>0</v>
      </c>
      <c r="H22" s="281">
        <f t="shared" si="2"/>
        <v>0</v>
      </c>
      <c r="I22" s="293"/>
      <c r="J22" s="293"/>
      <c r="K22" s="293"/>
      <c r="L22" s="292" t="str">
        <f>IF(+$C22=0,"  ",+$H22/L$13)</f>
        <v xml:space="preserve">  </v>
      </c>
      <c r="M22" s="292" t="str">
        <f t="shared" si="5"/>
        <v xml:space="preserve">  </v>
      </c>
      <c r="N22" s="292" t="str">
        <f t="shared" si="5"/>
        <v xml:space="preserve">  </v>
      </c>
      <c r="O22" s="292" t="str">
        <f t="shared" ref="O22:P26" si="6">IF(+$C22=0,"  ",+$H22/O$13)</f>
        <v xml:space="preserve">  </v>
      </c>
      <c r="P22" s="292" t="str">
        <f t="shared" si="6"/>
        <v xml:space="preserve">  </v>
      </c>
    </row>
    <row r="23" spans="1:16" x14ac:dyDescent="0.25">
      <c r="A23" s="296" t="s">
        <v>285</v>
      </c>
      <c r="B23" s="149"/>
      <c r="C23" s="289">
        <v>0</v>
      </c>
      <c r="D23" s="289">
        <v>0</v>
      </c>
      <c r="E23" s="281">
        <f t="shared" si="0"/>
        <v>0</v>
      </c>
      <c r="F23" s="290"/>
      <c r="G23" s="291">
        <f t="shared" si="1"/>
        <v>0</v>
      </c>
      <c r="H23" s="281">
        <f t="shared" si="2"/>
        <v>0</v>
      </c>
      <c r="I23" s="293"/>
      <c r="J23" s="293"/>
      <c r="K23" s="293"/>
      <c r="L23" s="292" t="str">
        <f>IF(+$C23=0,"  ",+$H23/L$13)</f>
        <v xml:space="preserve">  </v>
      </c>
      <c r="M23" s="292" t="str">
        <f t="shared" si="5"/>
        <v xml:space="preserve">  </v>
      </c>
      <c r="N23" s="292" t="str">
        <f t="shared" si="5"/>
        <v xml:space="preserve">  </v>
      </c>
      <c r="O23" s="292" t="str">
        <f t="shared" si="6"/>
        <v xml:space="preserve">  </v>
      </c>
      <c r="P23" s="292" t="str">
        <f t="shared" si="6"/>
        <v xml:space="preserve">  </v>
      </c>
    </row>
    <row r="24" spans="1:16" x14ac:dyDescent="0.25">
      <c r="A24" s="296" t="s">
        <v>286</v>
      </c>
      <c r="B24" s="149"/>
      <c r="C24" s="289">
        <v>0</v>
      </c>
      <c r="D24" s="289">
        <v>0</v>
      </c>
      <c r="E24" s="281">
        <f t="shared" si="0"/>
        <v>0</v>
      </c>
      <c r="F24" s="290"/>
      <c r="G24" s="291">
        <f t="shared" si="1"/>
        <v>0</v>
      </c>
      <c r="H24" s="281">
        <f t="shared" si="2"/>
        <v>0</v>
      </c>
      <c r="I24" s="292" t="str">
        <f t="shared" ref="I24:K26" si="7">IF(+$C24=0,"  ",+$H24/I$13)</f>
        <v xml:space="preserve">  </v>
      </c>
      <c r="J24" s="292" t="str">
        <f t="shared" si="7"/>
        <v xml:space="preserve">  </v>
      </c>
      <c r="K24" s="292" t="str">
        <f t="shared" si="7"/>
        <v xml:space="preserve">  </v>
      </c>
      <c r="L24" s="292" t="str">
        <f>IF(+$C24=0,"  ",+$H24/L$13)</f>
        <v xml:space="preserve">  </v>
      </c>
      <c r="M24" s="292" t="str">
        <f t="shared" si="5"/>
        <v xml:space="preserve">  </v>
      </c>
      <c r="N24" s="292" t="str">
        <f t="shared" si="5"/>
        <v xml:space="preserve">  </v>
      </c>
      <c r="O24" s="292" t="str">
        <f t="shared" si="6"/>
        <v xml:space="preserve">  </v>
      </c>
      <c r="P24" s="292" t="str">
        <f t="shared" si="6"/>
        <v xml:space="preserve">  </v>
      </c>
    </row>
    <row r="25" spans="1:16" x14ac:dyDescent="0.25">
      <c r="A25" s="131" t="s">
        <v>182</v>
      </c>
      <c r="B25" s="123"/>
      <c r="C25" s="289">
        <v>0</v>
      </c>
      <c r="D25" s="289">
        <v>0</v>
      </c>
      <c r="E25" s="281">
        <f t="shared" si="0"/>
        <v>0</v>
      </c>
      <c r="F25" s="290"/>
      <c r="G25" s="291">
        <f t="shared" si="1"/>
        <v>0</v>
      </c>
      <c r="H25" s="281">
        <f t="shared" si="2"/>
        <v>0</v>
      </c>
      <c r="I25" s="292" t="str">
        <f t="shared" si="7"/>
        <v xml:space="preserve">  </v>
      </c>
      <c r="J25" s="292" t="str">
        <f t="shared" si="7"/>
        <v xml:space="preserve">  </v>
      </c>
      <c r="K25" s="292" t="str">
        <f t="shared" si="7"/>
        <v xml:space="preserve">  </v>
      </c>
      <c r="L25" s="292" t="str">
        <f>IF(+$C25=0,"  ",+$H25/L$13)</f>
        <v xml:space="preserve">  </v>
      </c>
      <c r="M25" s="292" t="str">
        <f t="shared" si="5"/>
        <v xml:space="preserve">  </v>
      </c>
      <c r="N25" s="292" t="str">
        <f t="shared" si="5"/>
        <v xml:space="preserve">  </v>
      </c>
      <c r="O25" s="292" t="str">
        <f t="shared" si="6"/>
        <v xml:space="preserve">  </v>
      </c>
      <c r="P25" s="292" t="str">
        <f t="shared" si="6"/>
        <v xml:space="preserve">  </v>
      </c>
    </row>
    <row r="26" spans="1:16" x14ac:dyDescent="0.25">
      <c r="A26" s="131" t="s">
        <v>287</v>
      </c>
      <c r="B26" s="127"/>
      <c r="C26" s="289">
        <v>0</v>
      </c>
      <c r="D26" s="289">
        <v>0</v>
      </c>
      <c r="E26" s="281">
        <f t="shared" si="0"/>
        <v>0</v>
      </c>
      <c r="F26" s="290"/>
      <c r="G26" s="291">
        <f t="shared" si="1"/>
        <v>0</v>
      </c>
      <c r="H26" s="281">
        <f t="shared" si="2"/>
        <v>0</v>
      </c>
      <c r="I26" s="292" t="str">
        <f t="shared" si="7"/>
        <v xml:space="preserve">  </v>
      </c>
      <c r="J26" s="292" t="str">
        <f t="shared" si="7"/>
        <v xml:space="preserve">  </v>
      </c>
      <c r="K26" s="292" t="str">
        <f t="shared" si="7"/>
        <v xml:space="preserve">  </v>
      </c>
      <c r="L26" s="292" t="str">
        <f>IF(+$C26=0,"  ",+$H26/L$13)</f>
        <v xml:space="preserve">  </v>
      </c>
      <c r="M26" s="292" t="str">
        <f t="shared" si="5"/>
        <v xml:space="preserve">  </v>
      </c>
      <c r="N26" s="292" t="str">
        <f t="shared" si="5"/>
        <v xml:space="preserve">  </v>
      </c>
      <c r="O26" s="292" t="str">
        <f t="shared" si="6"/>
        <v xml:space="preserve">  </v>
      </c>
      <c r="P26" s="292" t="str">
        <f t="shared" si="6"/>
        <v xml:space="preserve">  </v>
      </c>
    </row>
    <row r="27" spans="1:16" x14ac:dyDescent="0.25">
      <c r="A27" s="139" t="s">
        <v>112</v>
      </c>
      <c r="B27" s="141"/>
      <c r="C27" s="297">
        <f>SUM(C14:C26)</f>
        <v>0</v>
      </c>
      <c r="D27" s="298">
        <f>SUM(D14:D26)</f>
        <v>0</v>
      </c>
      <c r="E27" s="140">
        <f>SUM(E14:E26)</f>
        <v>0</v>
      </c>
      <c r="F27" s="299"/>
      <c r="G27" s="300"/>
      <c r="I27" s="301"/>
      <c r="J27" s="302"/>
      <c r="K27" s="302"/>
      <c r="L27" s="302"/>
      <c r="M27" s="117"/>
      <c r="N27" s="117"/>
      <c r="O27" s="117"/>
      <c r="P27" s="167"/>
    </row>
    <row r="28" spans="1:16" x14ac:dyDescent="0.25">
      <c r="A28" s="101" t="s">
        <v>288</v>
      </c>
      <c r="B28" s="178"/>
      <c r="C28" s="289">
        <v>0</v>
      </c>
      <c r="D28" s="289">
        <v>0</v>
      </c>
      <c r="E28" s="281">
        <f>+C28*D28</f>
        <v>0</v>
      </c>
      <c r="F28" s="299"/>
      <c r="G28" s="303"/>
      <c r="H28" s="172"/>
      <c r="I28" s="304"/>
      <c r="J28" s="127"/>
      <c r="K28" s="127"/>
      <c r="L28" s="127"/>
      <c r="M28" s="89"/>
      <c r="N28" s="89"/>
      <c r="O28" s="89"/>
      <c r="P28" s="130"/>
    </row>
    <row r="29" spans="1:16" x14ac:dyDescent="0.25">
      <c r="A29" s="101" t="s">
        <v>289</v>
      </c>
      <c r="B29" s="178"/>
      <c r="C29" s="289">
        <v>0</v>
      </c>
      <c r="D29" s="305">
        <v>0</v>
      </c>
      <c r="E29" s="281">
        <f>+C29*D29</f>
        <v>0</v>
      </c>
      <c r="F29" s="299"/>
      <c r="G29" s="303"/>
      <c r="H29" s="172"/>
      <c r="I29" s="306"/>
      <c r="J29" s="89"/>
      <c r="K29" s="89"/>
      <c r="L29" s="89"/>
      <c r="M29" s="89"/>
      <c r="N29" s="89"/>
      <c r="O29" s="89"/>
      <c r="P29" s="130"/>
    </row>
    <row r="30" spans="1:16" x14ac:dyDescent="0.25">
      <c r="A30" s="223" t="s">
        <v>290</v>
      </c>
      <c r="B30" s="307"/>
      <c r="C30" s="308"/>
      <c r="D30" s="309"/>
      <c r="E30" s="310">
        <f>SUM(E27:E29)</f>
        <v>0</v>
      </c>
      <c r="F30" s="311"/>
      <c r="G30" s="312"/>
      <c r="I30" s="313"/>
      <c r="J30" s="99"/>
      <c r="K30" s="99"/>
      <c r="L30" s="99"/>
      <c r="M30" s="99"/>
      <c r="N30" s="99"/>
      <c r="O30" s="99"/>
      <c r="P30" s="100"/>
    </row>
    <row r="31" spans="1:16" x14ac:dyDescent="0.25">
      <c r="C31" s="89"/>
      <c r="D31" s="89"/>
      <c r="F31" s="271" t="s">
        <v>157</v>
      </c>
    </row>
    <row r="32" spans="1:16" x14ac:dyDescent="0.25">
      <c r="C32" s="89"/>
      <c r="F32" s="272" t="s">
        <v>291</v>
      </c>
      <c r="G32" s="314" t="s">
        <v>292</v>
      </c>
      <c r="H32" s="315">
        <v>1.02</v>
      </c>
    </row>
    <row r="33" spans="1:35" s="317" customFormat="1" ht="28.5" x14ac:dyDescent="0.2">
      <c r="A33" s="316" t="s">
        <v>293</v>
      </c>
      <c r="B33" s="316"/>
      <c r="D33" s="318" t="s">
        <v>294</v>
      </c>
      <c r="E33" s="319" t="s">
        <v>378</v>
      </c>
      <c r="F33" s="320" t="s">
        <v>295</v>
      </c>
      <c r="G33" s="320" t="s">
        <v>296</v>
      </c>
      <c r="H33" s="320" t="s">
        <v>297</v>
      </c>
      <c r="I33" s="320" t="s">
        <v>298</v>
      </c>
      <c r="J33" s="320" t="s">
        <v>299</v>
      </c>
      <c r="K33" s="320" t="s">
        <v>300</v>
      </c>
      <c r="L33" s="320" t="s">
        <v>301</v>
      </c>
      <c r="M33" s="320" t="s">
        <v>302</v>
      </c>
      <c r="N33" s="320" t="s">
        <v>303</v>
      </c>
      <c r="O33" s="320" t="s">
        <v>304</v>
      </c>
      <c r="P33" s="320" t="s">
        <v>305</v>
      </c>
      <c r="Q33" s="320" t="s">
        <v>306</v>
      </c>
      <c r="R33" s="320" t="s">
        <v>307</v>
      </c>
      <c r="S33" s="320" t="s">
        <v>308</v>
      </c>
      <c r="T33" s="320" t="s">
        <v>309</v>
      </c>
      <c r="U33" s="320" t="s">
        <v>310</v>
      </c>
      <c r="V33" s="320" t="s">
        <v>311</v>
      </c>
      <c r="W33" s="320" t="s">
        <v>312</v>
      </c>
      <c r="X33" s="320" t="s">
        <v>313</v>
      </c>
      <c r="Y33" s="320" t="s">
        <v>314</v>
      </c>
      <c r="Z33" s="320" t="s">
        <v>315</v>
      </c>
      <c r="AA33" s="320" t="s">
        <v>316</v>
      </c>
      <c r="AB33" s="320" t="s">
        <v>317</v>
      </c>
      <c r="AC33" s="320" t="s">
        <v>318</v>
      </c>
      <c r="AD33" s="320" t="s">
        <v>319</v>
      </c>
      <c r="AE33" s="320" t="s">
        <v>320</v>
      </c>
      <c r="AF33" s="320" t="s">
        <v>321</v>
      </c>
      <c r="AG33" s="320" t="s">
        <v>322</v>
      </c>
      <c r="AH33" s="320" t="s">
        <v>323</v>
      </c>
      <c r="AI33" s="320" t="s">
        <v>324</v>
      </c>
    </row>
    <row r="34" spans="1:35" x14ac:dyDescent="0.25">
      <c r="A34" s="90" t="s">
        <v>325</v>
      </c>
      <c r="B34" s="92"/>
      <c r="C34" s="117"/>
      <c r="D34" s="213">
        <v>12</v>
      </c>
      <c r="E34" s="321">
        <v>0</v>
      </c>
      <c r="F34" s="120">
        <f>D34*E27</f>
        <v>0</v>
      </c>
      <c r="G34" s="117">
        <f t="shared" ref="G34:AI34" si="8">+F34*$H$32</f>
        <v>0</v>
      </c>
      <c r="H34" s="117">
        <f t="shared" si="8"/>
        <v>0</v>
      </c>
      <c r="I34" s="117">
        <f t="shared" si="8"/>
        <v>0</v>
      </c>
      <c r="J34" s="117">
        <f t="shared" si="8"/>
        <v>0</v>
      </c>
      <c r="K34" s="117">
        <f t="shared" si="8"/>
        <v>0</v>
      </c>
      <c r="L34" s="117">
        <f t="shared" si="8"/>
        <v>0</v>
      </c>
      <c r="M34" s="117">
        <f t="shared" si="8"/>
        <v>0</v>
      </c>
      <c r="N34" s="89">
        <f t="shared" si="8"/>
        <v>0</v>
      </c>
      <c r="O34" s="117">
        <f t="shared" si="8"/>
        <v>0</v>
      </c>
      <c r="P34" s="117">
        <f t="shared" si="8"/>
        <v>0</v>
      </c>
      <c r="Q34" s="167">
        <f t="shared" si="8"/>
        <v>0</v>
      </c>
      <c r="R34" s="167">
        <f t="shared" si="8"/>
        <v>0</v>
      </c>
      <c r="S34" s="167">
        <f t="shared" si="8"/>
        <v>0</v>
      </c>
      <c r="T34" s="167">
        <f t="shared" si="8"/>
        <v>0</v>
      </c>
      <c r="U34" s="167">
        <f t="shared" si="8"/>
        <v>0</v>
      </c>
      <c r="V34" s="167">
        <f t="shared" si="8"/>
        <v>0</v>
      </c>
      <c r="W34" s="167">
        <f t="shared" si="8"/>
        <v>0</v>
      </c>
      <c r="X34" s="167">
        <f t="shared" si="8"/>
        <v>0</v>
      </c>
      <c r="Y34" s="167">
        <f t="shared" si="8"/>
        <v>0</v>
      </c>
      <c r="Z34" s="167">
        <f t="shared" si="8"/>
        <v>0</v>
      </c>
      <c r="AA34" s="167">
        <f t="shared" si="8"/>
        <v>0</v>
      </c>
      <c r="AB34" s="167">
        <f t="shared" si="8"/>
        <v>0</v>
      </c>
      <c r="AC34" s="167">
        <f t="shared" si="8"/>
        <v>0</v>
      </c>
      <c r="AD34" s="167">
        <f t="shared" si="8"/>
        <v>0</v>
      </c>
      <c r="AE34" s="167">
        <f t="shared" si="8"/>
        <v>0</v>
      </c>
      <c r="AF34" s="167">
        <f t="shared" si="8"/>
        <v>0</v>
      </c>
      <c r="AG34" s="167">
        <f t="shared" si="8"/>
        <v>0</v>
      </c>
      <c r="AH34" s="167">
        <f t="shared" si="8"/>
        <v>0</v>
      </c>
      <c r="AI34" s="167">
        <f t="shared" si="8"/>
        <v>0</v>
      </c>
    </row>
    <row r="35" spans="1:35" x14ac:dyDescent="0.25">
      <c r="A35" s="322" t="s">
        <v>326</v>
      </c>
      <c r="B35" s="323"/>
      <c r="C35" s="324">
        <v>2.5000000000000001E-2</v>
      </c>
      <c r="D35" s="127"/>
      <c r="E35" s="325">
        <v>0</v>
      </c>
      <c r="F35" s="326">
        <f>-F34*$C$35</f>
        <v>0</v>
      </c>
      <c r="G35" s="327">
        <f t="shared" ref="G35:AI35" si="9">+F35*$H$32</f>
        <v>0</v>
      </c>
      <c r="H35" s="327">
        <f t="shared" si="9"/>
        <v>0</v>
      </c>
      <c r="I35" s="327">
        <f t="shared" si="9"/>
        <v>0</v>
      </c>
      <c r="J35" s="327">
        <f t="shared" si="9"/>
        <v>0</v>
      </c>
      <c r="K35" s="327">
        <f t="shared" si="9"/>
        <v>0</v>
      </c>
      <c r="L35" s="327">
        <f t="shared" si="9"/>
        <v>0</v>
      </c>
      <c r="M35" s="327">
        <f t="shared" si="9"/>
        <v>0</v>
      </c>
      <c r="N35" s="327">
        <f t="shared" si="9"/>
        <v>0</v>
      </c>
      <c r="O35" s="327">
        <f t="shared" si="9"/>
        <v>0</v>
      </c>
      <c r="P35" s="327">
        <f t="shared" si="9"/>
        <v>0</v>
      </c>
      <c r="Q35" s="328">
        <f t="shared" si="9"/>
        <v>0</v>
      </c>
      <c r="R35" s="328">
        <f t="shared" si="9"/>
        <v>0</v>
      </c>
      <c r="S35" s="328">
        <f t="shared" si="9"/>
        <v>0</v>
      </c>
      <c r="T35" s="328">
        <f t="shared" si="9"/>
        <v>0</v>
      </c>
      <c r="U35" s="328">
        <f t="shared" si="9"/>
        <v>0</v>
      </c>
      <c r="V35" s="328">
        <f t="shared" si="9"/>
        <v>0</v>
      </c>
      <c r="W35" s="328">
        <f t="shared" si="9"/>
        <v>0</v>
      </c>
      <c r="X35" s="328">
        <f t="shared" si="9"/>
        <v>0</v>
      </c>
      <c r="Y35" s="328">
        <f t="shared" si="9"/>
        <v>0</v>
      </c>
      <c r="Z35" s="328">
        <f t="shared" si="9"/>
        <v>0</v>
      </c>
      <c r="AA35" s="328">
        <f t="shared" si="9"/>
        <v>0</v>
      </c>
      <c r="AB35" s="328">
        <f t="shared" si="9"/>
        <v>0</v>
      </c>
      <c r="AC35" s="328">
        <f t="shared" si="9"/>
        <v>0</v>
      </c>
      <c r="AD35" s="328">
        <f t="shared" si="9"/>
        <v>0</v>
      </c>
      <c r="AE35" s="328">
        <f t="shared" si="9"/>
        <v>0</v>
      </c>
      <c r="AF35" s="328">
        <f t="shared" si="9"/>
        <v>0</v>
      </c>
      <c r="AG35" s="328">
        <f t="shared" si="9"/>
        <v>0</v>
      </c>
      <c r="AH35" s="328">
        <f t="shared" si="9"/>
        <v>0</v>
      </c>
      <c r="AI35" s="328">
        <f t="shared" si="9"/>
        <v>0</v>
      </c>
    </row>
    <row r="36" spans="1:35" x14ac:dyDescent="0.25">
      <c r="A36" s="101" t="s">
        <v>327</v>
      </c>
      <c r="B36" s="98"/>
      <c r="C36" s="89"/>
      <c r="D36" s="123">
        <v>12</v>
      </c>
      <c r="E36" s="325">
        <f>D36*(D28+D29)</f>
        <v>0</v>
      </c>
      <c r="F36" s="96">
        <v>0</v>
      </c>
      <c r="G36" s="89">
        <f t="shared" ref="G36:AI36" si="10">+F36*$H$32</f>
        <v>0</v>
      </c>
      <c r="H36" s="89">
        <f t="shared" si="10"/>
        <v>0</v>
      </c>
      <c r="I36" s="89">
        <f t="shared" si="10"/>
        <v>0</v>
      </c>
      <c r="J36" s="89">
        <f t="shared" si="10"/>
        <v>0</v>
      </c>
      <c r="K36" s="89">
        <f t="shared" si="10"/>
        <v>0</v>
      </c>
      <c r="L36" s="89">
        <f t="shared" si="10"/>
        <v>0</v>
      </c>
      <c r="M36" s="89">
        <f t="shared" si="10"/>
        <v>0</v>
      </c>
      <c r="N36" s="89">
        <f t="shared" si="10"/>
        <v>0</v>
      </c>
      <c r="O36" s="89">
        <f t="shared" si="10"/>
        <v>0</v>
      </c>
      <c r="P36" s="89">
        <f t="shared" si="10"/>
        <v>0</v>
      </c>
      <c r="Q36" s="130">
        <f t="shared" si="10"/>
        <v>0</v>
      </c>
      <c r="R36" s="130">
        <f t="shared" si="10"/>
        <v>0</v>
      </c>
      <c r="S36" s="130">
        <f t="shared" si="10"/>
        <v>0</v>
      </c>
      <c r="T36" s="130">
        <f t="shared" si="10"/>
        <v>0</v>
      </c>
      <c r="U36" s="130">
        <f t="shared" si="10"/>
        <v>0</v>
      </c>
      <c r="V36" s="130">
        <f t="shared" si="10"/>
        <v>0</v>
      </c>
      <c r="W36" s="130">
        <f t="shared" si="10"/>
        <v>0</v>
      </c>
      <c r="X36" s="130">
        <f t="shared" si="10"/>
        <v>0</v>
      </c>
      <c r="Y36" s="130">
        <f t="shared" si="10"/>
        <v>0</v>
      </c>
      <c r="Z36" s="130">
        <f t="shared" si="10"/>
        <v>0</v>
      </c>
      <c r="AA36" s="130">
        <f t="shared" si="10"/>
        <v>0</v>
      </c>
      <c r="AB36" s="130">
        <f t="shared" si="10"/>
        <v>0</v>
      </c>
      <c r="AC36" s="130">
        <f t="shared" si="10"/>
        <v>0</v>
      </c>
      <c r="AD36" s="130">
        <f t="shared" si="10"/>
        <v>0</v>
      </c>
      <c r="AE36" s="130">
        <f t="shared" si="10"/>
        <v>0</v>
      </c>
      <c r="AF36" s="130">
        <f t="shared" si="10"/>
        <v>0</v>
      </c>
      <c r="AG36" s="130">
        <f t="shared" si="10"/>
        <v>0</v>
      </c>
      <c r="AH36" s="130">
        <f t="shared" si="10"/>
        <v>0</v>
      </c>
      <c r="AI36" s="130">
        <f t="shared" si="10"/>
        <v>0</v>
      </c>
    </row>
    <row r="37" spans="1:35" x14ac:dyDescent="0.25">
      <c r="A37" s="322" t="s">
        <v>326</v>
      </c>
      <c r="B37" s="323"/>
      <c r="C37" s="324">
        <v>0</v>
      </c>
      <c r="D37" s="323"/>
      <c r="E37" s="164">
        <f>-E36*C37</f>
        <v>0</v>
      </c>
      <c r="F37" s="329">
        <f>-F36*C37</f>
        <v>0</v>
      </c>
      <c r="G37" s="330">
        <f t="shared" ref="G37:AI37" si="11">+F37*$H$32</f>
        <v>0</v>
      </c>
      <c r="H37" s="330">
        <f t="shared" si="11"/>
        <v>0</v>
      </c>
      <c r="I37" s="330">
        <f t="shared" si="11"/>
        <v>0</v>
      </c>
      <c r="J37" s="330">
        <f t="shared" si="11"/>
        <v>0</v>
      </c>
      <c r="K37" s="330">
        <f t="shared" si="11"/>
        <v>0</v>
      </c>
      <c r="L37" s="330">
        <f t="shared" si="11"/>
        <v>0</v>
      </c>
      <c r="M37" s="330">
        <f t="shared" si="11"/>
        <v>0</v>
      </c>
      <c r="N37" s="330">
        <f t="shared" si="11"/>
        <v>0</v>
      </c>
      <c r="O37" s="330">
        <f t="shared" si="11"/>
        <v>0</v>
      </c>
      <c r="P37" s="330">
        <f t="shared" si="11"/>
        <v>0</v>
      </c>
      <c r="Q37" s="331">
        <f t="shared" si="11"/>
        <v>0</v>
      </c>
      <c r="R37" s="331">
        <f t="shared" si="11"/>
        <v>0</v>
      </c>
      <c r="S37" s="331">
        <f t="shared" si="11"/>
        <v>0</v>
      </c>
      <c r="T37" s="331">
        <f t="shared" si="11"/>
        <v>0</v>
      </c>
      <c r="U37" s="331">
        <f t="shared" si="11"/>
        <v>0</v>
      </c>
      <c r="V37" s="331">
        <f t="shared" si="11"/>
        <v>0</v>
      </c>
      <c r="W37" s="331">
        <f t="shared" si="11"/>
        <v>0</v>
      </c>
      <c r="X37" s="331">
        <f t="shared" si="11"/>
        <v>0</v>
      </c>
      <c r="Y37" s="331">
        <f t="shared" si="11"/>
        <v>0</v>
      </c>
      <c r="Z37" s="331">
        <f t="shared" si="11"/>
        <v>0</v>
      </c>
      <c r="AA37" s="331">
        <f t="shared" si="11"/>
        <v>0</v>
      </c>
      <c r="AB37" s="331">
        <f t="shared" si="11"/>
        <v>0</v>
      </c>
      <c r="AC37" s="331">
        <f t="shared" si="11"/>
        <v>0</v>
      </c>
      <c r="AD37" s="331">
        <f t="shared" si="11"/>
        <v>0</v>
      </c>
      <c r="AE37" s="331">
        <f t="shared" si="11"/>
        <v>0</v>
      </c>
      <c r="AF37" s="331">
        <f t="shared" si="11"/>
        <v>0</v>
      </c>
      <c r="AG37" s="331">
        <f t="shared" si="11"/>
        <v>0</v>
      </c>
      <c r="AH37" s="331">
        <f t="shared" si="11"/>
        <v>0</v>
      </c>
      <c r="AI37" s="331">
        <f t="shared" si="11"/>
        <v>0</v>
      </c>
    </row>
    <row r="38" spans="1:35" x14ac:dyDescent="0.25">
      <c r="A38" s="223" t="s">
        <v>328</v>
      </c>
      <c r="B38" s="309"/>
      <c r="C38" s="332"/>
      <c r="D38" s="99"/>
      <c r="E38" s="333">
        <f t="shared" ref="E38:AI38" si="12">SUM(E34:E37)</f>
        <v>0</v>
      </c>
      <c r="F38" s="143">
        <f t="shared" si="12"/>
        <v>0</v>
      </c>
      <c r="G38" s="99">
        <f t="shared" si="12"/>
        <v>0</v>
      </c>
      <c r="H38" s="99">
        <f t="shared" si="12"/>
        <v>0</v>
      </c>
      <c r="I38" s="99">
        <f t="shared" si="12"/>
        <v>0</v>
      </c>
      <c r="J38" s="99">
        <f t="shared" si="12"/>
        <v>0</v>
      </c>
      <c r="K38" s="99">
        <f t="shared" si="12"/>
        <v>0</v>
      </c>
      <c r="L38" s="99">
        <f t="shared" si="12"/>
        <v>0</v>
      </c>
      <c r="M38" s="99">
        <f t="shared" si="12"/>
        <v>0</v>
      </c>
      <c r="N38" s="99">
        <f t="shared" si="12"/>
        <v>0</v>
      </c>
      <c r="O38" s="99">
        <f t="shared" si="12"/>
        <v>0</v>
      </c>
      <c r="P38" s="99">
        <f t="shared" si="12"/>
        <v>0</v>
      </c>
      <c r="Q38" s="100">
        <f t="shared" si="12"/>
        <v>0</v>
      </c>
      <c r="R38" s="100">
        <f t="shared" si="12"/>
        <v>0</v>
      </c>
      <c r="S38" s="100">
        <f t="shared" si="12"/>
        <v>0</v>
      </c>
      <c r="T38" s="100">
        <f t="shared" si="12"/>
        <v>0</v>
      </c>
      <c r="U38" s="100">
        <f t="shared" si="12"/>
        <v>0</v>
      </c>
      <c r="V38" s="100">
        <f t="shared" si="12"/>
        <v>0</v>
      </c>
      <c r="W38" s="100">
        <f t="shared" si="12"/>
        <v>0</v>
      </c>
      <c r="X38" s="100">
        <f t="shared" si="12"/>
        <v>0</v>
      </c>
      <c r="Y38" s="100">
        <f t="shared" si="12"/>
        <v>0</v>
      </c>
      <c r="Z38" s="100">
        <f t="shared" si="12"/>
        <v>0</v>
      </c>
      <c r="AA38" s="100">
        <f t="shared" si="12"/>
        <v>0</v>
      </c>
      <c r="AB38" s="100">
        <f t="shared" si="12"/>
        <v>0</v>
      </c>
      <c r="AC38" s="100">
        <f t="shared" si="12"/>
        <v>0</v>
      </c>
      <c r="AD38" s="100">
        <f t="shared" si="12"/>
        <v>0</v>
      </c>
      <c r="AE38" s="100">
        <f t="shared" si="12"/>
        <v>0</v>
      </c>
      <c r="AF38" s="100">
        <f t="shared" si="12"/>
        <v>0</v>
      </c>
      <c r="AG38" s="100">
        <f t="shared" si="12"/>
        <v>0</v>
      </c>
      <c r="AH38" s="100">
        <f t="shared" si="12"/>
        <v>0</v>
      </c>
      <c r="AI38" s="100">
        <f t="shared" si="12"/>
        <v>0</v>
      </c>
    </row>
    <row r="39" spans="1:35" x14ac:dyDescent="0.25">
      <c r="L39" s="334"/>
      <c r="N39" s="89"/>
      <c r="P39" s="89"/>
    </row>
    <row r="40" spans="1:35" x14ac:dyDescent="0.25">
      <c r="A40" s="271" t="s">
        <v>329</v>
      </c>
      <c r="F40" s="272" t="s">
        <v>291</v>
      </c>
      <c r="G40" s="314" t="s">
        <v>330</v>
      </c>
      <c r="H40" s="315">
        <v>1.03</v>
      </c>
      <c r="L40" s="334"/>
      <c r="N40" s="99"/>
      <c r="P40" s="89"/>
    </row>
    <row r="41" spans="1:35" x14ac:dyDescent="0.25">
      <c r="A41" s="335" t="s">
        <v>331</v>
      </c>
      <c r="B41" s="92"/>
      <c r="C41" s="92"/>
      <c r="D41" s="92"/>
      <c r="E41" s="277"/>
      <c r="F41" s="120"/>
      <c r="G41" s="117"/>
      <c r="H41" s="117"/>
      <c r="I41" s="117"/>
      <c r="J41" s="117"/>
      <c r="K41" s="117"/>
      <c r="L41" s="336"/>
      <c r="M41" s="117"/>
      <c r="N41" s="89"/>
      <c r="O41" s="117"/>
      <c r="P41" s="117"/>
      <c r="Q41" s="167"/>
      <c r="R41" s="167"/>
      <c r="S41" s="167"/>
      <c r="T41" s="167"/>
      <c r="U41" s="167"/>
      <c r="V41" s="167"/>
      <c r="W41" s="167"/>
      <c r="X41" s="167"/>
      <c r="Y41" s="167"/>
      <c r="Z41" s="167"/>
      <c r="AA41" s="167"/>
      <c r="AB41" s="167"/>
      <c r="AC41" s="167"/>
      <c r="AD41" s="167"/>
      <c r="AE41" s="167"/>
      <c r="AF41" s="167"/>
      <c r="AG41" s="167"/>
      <c r="AH41" s="167"/>
      <c r="AI41" s="167"/>
    </row>
    <row r="42" spans="1:35" x14ac:dyDescent="0.25">
      <c r="A42" s="101" t="s">
        <v>332</v>
      </c>
      <c r="B42" s="89"/>
      <c r="C42" s="123"/>
      <c r="D42" s="89"/>
      <c r="E42" s="337">
        <f>+(F42/12)*$D$34</f>
        <v>0</v>
      </c>
      <c r="F42" s="131">
        <v>0</v>
      </c>
      <c r="G42" s="89">
        <f t="shared" ref="G42:AI42" si="13">+F42*$H$40</f>
        <v>0</v>
      </c>
      <c r="H42" s="89">
        <f t="shared" si="13"/>
        <v>0</v>
      </c>
      <c r="I42" s="89">
        <f t="shared" si="13"/>
        <v>0</v>
      </c>
      <c r="J42" s="89">
        <f t="shared" si="13"/>
        <v>0</v>
      </c>
      <c r="K42" s="89">
        <f t="shared" si="13"/>
        <v>0</v>
      </c>
      <c r="L42" s="89">
        <f t="shared" si="13"/>
        <v>0</v>
      </c>
      <c r="M42" s="89">
        <f t="shared" si="13"/>
        <v>0</v>
      </c>
      <c r="N42" s="89">
        <f t="shared" si="13"/>
        <v>0</v>
      </c>
      <c r="O42" s="89">
        <f t="shared" si="13"/>
        <v>0</v>
      </c>
      <c r="P42" s="89">
        <f t="shared" si="13"/>
        <v>0</v>
      </c>
      <c r="Q42" s="130">
        <f t="shared" si="13"/>
        <v>0</v>
      </c>
      <c r="R42" s="130">
        <f t="shared" si="13"/>
        <v>0</v>
      </c>
      <c r="S42" s="130">
        <f t="shared" si="13"/>
        <v>0</v>
      </c>
      <c r="T42" s="130">
        <f t="shared" si="13"/>
        <v>0</v>
      </c>
      <c r="U42" s="130">
        <f t="shared" si="13"/>
        <v>0</v>
      </c>
      <c r="V42" s="130">
        <f t="shared" si="13"/>
        <v>0</v>
      </c>
      <c r="W42" s="130">
        <f t="shared" si="13"/>
        <v>0</v>
      </c>
      <c r="X42" s="130">
        <f t="shared" si="13"/>
        <v>0</v>
      </c>
      <c r="Y42" s="130">
        <f t="shared" si="13"/>
        <v>0</v>
      </c>
      <c r="Z42" s="130">
        <f t="shared" si="13"/>
        <v>0</v>
      </c>
      <c r="AA42" s="130">
        <f t="shared" si="13"/>
        <v>0</v>
      </c>
      <c r="AB42" s="130">
        <f t="shared" si="13"/>
        <v>0</v>
      </c>
      <c r="AC42" s="130">
        <f t="shared" si="13"/>
        <v>0</v>
      </c>
      <c r="AD42" s="130">
        <f t="shared" si="13"/>
        <v>0</v>
      </c>
      <c r="AE42" s="130">
        <f t="shared" si="13"/>
        <v>0</v>
      </c>
      <c r="AF42" s="130">
        <f t="shared" si="13"/>
        <v>0</v>
      </c>
      <c r="AG42" s="130">
        <f t="shared" si="13"/>
        <v>0</v>
      </c>
      <c r="AH42" s="130">
        <f t="shared" si="13"/>
        <v>0</v>
      </c>
      <c r="AI42" s="130">
        <f t="shared" si="13"/>
        <v>0</v>
      </c>
    </row>
    <row r="43" spans="1:35" x14ac:dyDescent="0.25">
      <c r="A43" s="101" t="s">
        <v>333</v>
      </c>
      <c r="B43" s="89"/>
      <c r="C43" s="123"/>
      <c r="D43" s="89"/>
      <c r="E43" s="337">
        <f>+(F43/12)*$D$34</f>
        <v>0</v>
      </c>
      <c r="F43" s="131">
        <v>0</v>
      </c>
      <c r="G43" s="89">
        <f t="shared" ref="G43:AI43" si="14">+F43*$H$40</f>
        <v>0</v>
      </c>
      <c r="H43" s="89">
        <f t="shared" si="14"/>
        <v>0</v>
      </c>
      <c r="I43" s="89">
        <f t="shared" si="14"/>
        <v>0</v>
      </c>
      <c r="J43" s="89">
        <f t="shared" si="14"/>
        <v>0</v>
      </c>
      <c r="K43" s="89">
        <f t="shared" si="14"/>
        <v>0</v>
      </c>
      <c r="L43" s="89">
        <f t="shared" si="14"/>
        <v>0</v>
      </c>
      <c r="M43" s="89">
        <f t="shared" si="14"/>
        <v>0</v>
      </c>
      <c r="N43" s="89">
        <f t="shared" si="14"/>
        <v>0</v>
      </c>
      <c r="O43" s="89">
        <f t="shared" si="14"/>
        <v>0</v>
      </c>
      <c r="P43" s="89">
        <f t="shared" si="14"/>
        <v>0</v>
      </c>
      <c r="Q43" s="130">
        <f t="shared" si="14"/>
        <v>0</v>
      </c>
      <c r="R43" s="130">
        <f t="shared" si="14"/>
        <v>0</v>
      </c>
      <c r="S43" s="130">
        <f t="shared" si="14"/>
        <v>0</v>
      </c>
      <c r="T43" s="130">
        <f t="shared" si="14"/>
        <v>0</v>
      </c>
      <c r="U43" s="130">
        <f t="shared" si="14"/>
        <v>0</v>
      </c>
      <c r="V43" s="130">
        <f t="shared" si="14"/>
        <v>0</v>
      </c>
      <c r="W43" s="130">
        <f t="shared" si="14"/>
        <v>0</v>
      </c>
      <c r="X43" s="130">
        <f t="shared" si="14"/>
        <v>0</v>
      </c>
      <c r="Y43" s="130">
        <f t="shared" si="14"/>
        <v>0</v>
      </c>
      <c r="Z43" s="130">
        <f t="shared" si="14"/>
        <v>0</v>
      </c>
      <c r="AA43" s="130">
        <f t="shared" si="14"/>
        <v>0</v>
      </c>
      <c r="AB43" s="130">
        <f t="shared" si="14"/>
        <v>0</v>
      </c>
      <c r="AC43" s="130">
        <f t="shared" si="14"/>
        <v>0</v>
      </c>
      <c r="AD43" s="130">
        <f t="shared" si="14"/>
        <v>0</v>
      </c>
      <c r="AE43" s="130">
        <f t="shared" si="14"/>
        <v>0</v>
      </c>
      <c r="AF43" s="130">
        <f t="shared" si="14"/>
        <v>0</v>
      </c>
      <c r="AG43" s="130">
        <f t="shared" si="14"/>
        <v>0</v>
      </c>
      <c r="AH43" s="130">
        <f t="shared" si="14"/>
        <v>0</v>
      </c>
      <c r="AI43" s="130">
        <f t="shared" si="14"/>
        <v>0</v>
      </c>
    </row>
    <row r="44" spans="1:35" x14ac:dyDescent="0.25">
      <c r="A44" s="101" t="s">
        <v>334</v>
      </c>
      <c r="B44" s="89"/>
      <c r="C44" s="123"/>
      <c r="D44" s="89"/>
      <c r="E44" s="337">
        <f>+(F44/12)*$D$34</f>
        <v>0</v>
      </c>
      <c r="F44" s="131">
        <v>0</v>
      </c>
      <c r="G44" s="89">
        <f t="shared" ref="G44:AI44" si="15">+F44*$H$40</f>
        <v>0</v>
      </c>
      <c r="H44" s="89">
        <f t="shared" si="15"/>
        <v>0</v>
      </c>
      <c r="I44" s="89">
        <f t="shared" si="15"/>
        <v>0</v>
      </c>
      <c r="J44" s="89">
        <f t="shared" si="15"/>
        <v>0</v>
      </c>
      <c r="K44" s="89">
        <f t="shared" si="15"/>
        <v>0</v>
      </c>
      <c r="L44" s="89">
        <f t="shared" si="15"/>
        <v>0</v>
      </c>
      <c r="M44" s="89">
        <f t="shared" si="15"/>
        <v>0</v>
      </c>
      <c r="N44" s="89">
        <f t="shared" si="15"/>
        <v>0</v>
      </c>
      <c r="O44" s="89">
        <f t="shared" si="15"/>
        <v>0</v>
      </c>
      <c r="P44" s="89">
        <f t="shared" si="15"/>
        <v>0</v>
      </c>
      <c r="Q44" s="130">
        <f t="shared" si="15"/>
        <v>0</v>
      </c>
      <c r="R44" s="130">
        <f t="shared" si="15"/>
        <v>0</v>
      </c>
      <c r="S44" s="130">
        <f t="shared" si="15"/>
        <v>0</v>
      </c>
      <c r="T44" s="130">
        <f t="shared" si="15"/>
        <v>0</v>
      </c>
      <c r="U44" s="130">
        <f t="shared" si="15"/>
        <v>0</v>
      </c>
      <c r="V44" s="130">
        <f t="shared" si="15"/>
        <v>0</v>
      </c>
      <c r="W44" s="130">
        <f t="shared" si="15"/>
        <v>0</v>
      </c>
      <c r="X44" s="130">
        <f t="shared" si="15"/>
        <v>0</v>
      </c>
      <c r="Y44" s="130">
        <f t="shared" si="15"/>
        <v>0</v>
      </c>
      <c r="Z44" s="130">
        <f t="shared" si="15"/>
        <v>0</v>
      </c>
      <c r="AA44" s="130">
        <f t="shared" si="15"/>
        <v>0</v>
      </c>
      <c r="AB44" s="130">
        <f t="shared" si="15"/>
        <v>0</v>
      </c>
      <c r="AC44" s="130">
        <f t="shared" si="15"/>
        <v>0</v>
      </c>
      <c r="AD44" s="130">
        <f t="shared" si="15"/>
        <v>0</v>
      </c>
      <c r="AE44" s="130">
        <f t="shared" si="15"/>
        <v>0</v>
      </c>
      <c r="AF44" s="130">
        <f t="shared" si="15"/>
        <v>0</v>
      </c>
      <c r="AG44" s="130">
        <f t="shared" si="15"/>
        <v>0</v>
      </c>
      <c r="AH44" s="130">
        <f t="shared" si="15"/>
        <v>0</v>
      </c>
      <c r="AI44" s="130">
        <f t="shared" si="15"/>
        <v>0</v>
      </c>
    </row>
    <row r="45" spans="1:35" x14ac:dyDescent="0.25">
      <c r="A45" s="101" t="s">
        <v>335</v>
      </c>
      <c r="B45" s="89" t="s">
        <v>336</v>
      </c>
      <c r="C45" s="123"/>
      <c r="D45" s="89"/>
      <c r="E45" s="337">
        <v>0</v>
      </c>
      <c r="F45" s="131">
        <v>0</v>
      </c>
      <c r="G45" s="89">
        <f t="shared" ref="G45:AI45" si="16">+F45*$H$40</f>
        <v>0</v>
      </c>
      <c r="H45" s="89">
        <f t="shared" si="16"/>
        <v>0</v>
      </c>
      <c r="I45" s="89">
        <f t="shared" si="16"/>
        <v>0</v>
      </c>
      <c r="J45" s="89">
        <f t="shared" si="16"/>
        <v>0</v>
      </c>
      <c r="K45" s="89">
        <f t="shared" si="16"/>
        <v>0</v>
      </c>
      <c r="L45" s="89">
        <f t="shared" si="16"/>
        <v>0</v>
      </c>
      <c r="M45" s="89">
        <f t="shared" si="16"/>
        <v>0</v>
      </c>
      <c r="N45" s="89">
        <f t="shared" si="16"/>
        <v>0</v>
      </c>
      <c r="O45" s="89">
        <f t="shared" si="16"/>
        <v>0</v>
      </c>
      <c r="P45" s="89">
        <f t="shared" si="16"/>
        <v>0</v>
      </c>
      <c r="Q45" s="130">
        <f t="shared" si="16"/>
        <v>0</v>
      </c>
      <c r="R45" s="130">
        <f t="shared" si="16"/>
        <v>0</v>
      </c>
      <c r="S45" s="130">
        <f t="shared" si="16"/>
        <v>0</v>
      </c>
      <c r="T45" s="130">
        <f t="shared" si="16"/>
        <v>0</v>
      </c>
      <c r="U45" s="130">
        <f t="shared" si="16"/>
        <v>0</v>
      </c>
      <c r="V45" s="130">
        <f t="shared" si="16"/>
        <v>0</v>
      </c>
      <c r="W45" s="130">
        <f t="shared" si="16"/>
        <v>0</v>
      </c>
      <c r="X45" s="130">
        <f t="shared" si="16"/>
        <v>0</v>
      </c>
      <c r="Y45" s="130">
        <f t="shared" si="16"/>
        <v>0</v>
      </c>
      <c r="Z45" s="130">
        <f t="shared" si="16"/>
        <v>0</v>
      </c>
      <c r="AA45" s="130">
        <f t="shared" si="16"/>
        <v>0</v>
      </c>
      <c r="AB45" s="130">
        <f t="shared" si="16"/>
        <v>0</v>
      </c>
      <c r="AC45" s="130">
        <f t="shared" si="16"/>
        <v>0</v>
      </c>
      <c r="AD45" s="130">
        <f t="shared" si="16"/>
        <v>0</v>
      </c>
      <c r="AE45" s="130">
        <f t="shared" si="16"/>
        <v>0</v>
      </c>
      <c r="AF45" s="130">
        <f t="shared" si="16"/>
        <v>0</v>
      </c>
      <c r="AG45" s="130">
        <f t="shared" si="16"/>
        <v>0</v>
      </c>
      <c r="AH45" s="130">
        <f t="shared" si="16"/>
        <v>0</v>
      </c>
      <c r="AI45" s="130">
        <f t="shared" si="16"/>
        <v>0</v>
      </c>
    </row>
    <row r="46" spans="1:35" x14ac:dyDescent="0.25">
      <c r="A46" s="101" t="s">
        <v>337</v>
      </c>
      <c r="B46" s="89"/>
      <c r="C46" s="123"/>
      <c r="D46" s="89"/>
      <c r="E46" s="337">
        <v>0</v>
      </c>
      <c r="F46" s="131">
        <v>0</v>
      </c>
      <c r="G46" s="89">
        <f t="shared" ref="G46:AI46" si="17">+F46*$H$40</f>
        <v>0</v>
      </c>
      <c r="H46" s="89">
        <f t="shared" si="17"/>
        <v>0</v>
      </c>
      <c r="I46" s="89">
        <f t="shared" si="17"/>
        <v>0</v>
      </c>
      <c r="J46" s="89">
        <f t="shared" si="17"/>
        <v>0</v>
      </c>
      <c r="K46" s="89">
        <f t="shared" si="17"/>
        <v>0</v>
      </c>
      <c r="L46" s="89">
        <f t="shared" si="17"/>
        <v>0</v>
      </c>
      <c r="M46" s="89">
        <f t="shared" si="17"/>
        <v>0</v>
      </c>
      <c r="N46" s="89">
        <f t="shared" si="17"/>
        <v>0</v>
      </c>
      <c r="O46" s="89">
        <f t="shared" si="17"/>
        <v>0</v>
      </c>
      <c r="P46" s="89">
        <f t="shared" si="17"/>
        <v>0</v>
      </c>
      <c r="Q46" s="130">
        <f t="shared" si="17"/>
        <v>0</v>
      </c>
      <c r="R46" s="130">
        <f t="shared" si="17"/>
        <v>0</v>
      </c>
      <c r="S46" s="130">
        <f t="shared" si="17"/>
        <v>0</v>
      </c>
      <c r="T46" s="130">
        <f t="shared" si="17"/>
        <v>0</v>
      </c>
      <c r="U46" s="130">
        <f t="shared" si="17"/>
        <v>0</v>
      </c>
      <c r="V46" s="130">
        <f t="shared" si="17"/>
        <v>0</v>
      </c>
      <c r="W46" s="130">
        <f t="shared" si="17"/>
        <v>0</v>
      </c>
      <c r="X46" s="130">
        <f t="shared" si="17"/>
        <v>0</v>
      </c>
      <c r="Y46" s="130">
        <f t="shared" si="17"/>
        <v>0</v>
      </c>
      <c r="Z46" s="130">
        <f t="shared" si="17"/>
        <v>0</v>
      </c>
      <c r="AA46" s="130">
        <f t="shared" si="17"/>
        <v>0</v>
      </c>
      <c r="AB46" s="130">
        <f t="shared" si="17"/>
        <v>0</v>
      </c>
      <c r="AC46" s="130">
        <f t="shared" si="17"/>
        <v>0</v>
      </c>
      <c r="AD46" s="130">
        <f t="shared" si="17"/>
        <v>0</v>
      </c>
      <c r="AE46" s="130">
        <f t="shared" si="17"/>
        <v>0</v>
      </c>
      <c r="AF46" s="130">
        <f t="shared" si="17"/>
        <v>0</v>
      </c>
      <c r="AG46" s="130">
        <f t="shared" si="17"/>
        <v>0</v>
      </c>
      <c r="AH46" s="130">
        <f t="shared" si="17"/>
        <v>0</v>
      </c>
      <c r="AI46" s="130">
        <f t="shared" si="17"/>
        <v>0</v>
      </c>
    </row>
    <row r="47" spans="1:35" x14ac:dyDescent="0.25">
      <c r="A47" s="101" t="s">
        <v>338</v>
      </c>
      <c r="B47" s="89"/>
      <c r="C47" s="123"/>
      <c r="D47" s="158"/>
      <c r="E47" s="337">
        <v>0</v>
      </c>
      <c r="F47" s="131">
        <v>0</v>
      </c>
      <c r="G47" s="89">
        <f t="shared" ref="G47:AI47" si="18">+F47*$H$40</f>
        <v>0</v>
      </c>
      <c r="H47" s="89">
        <f t="shared" si="18"/>
        <v>0</v>
      </c>
      <c r="I47" s="89">
        <f t="shared" si="18"/>
        <v>0</v>
      </c>
      <c r="J47" s="89">
        <f t="shared" si="18"/>
        <v>0</v>
      </c>
      <c r="K47" s="89">
        <f t="shared" si="18"/>
        <v>0</v>
      </c>
      <c r="L47" s="89">
        <f t="shared" si="18"/>
        <v>0</v>
      </c>
      <c r="M47" s="89">
        <f t="shared" si="18"/>
        <v>0</v>
      </c>
      <c r="N47" s="89">
        <f t="shared" si="18"/>
        <v>0</v>
      </c>
      <c r="O47" s="89">
        <f t="shared" si="18"/>
        <v>0</v>
      </c>
      <c r="P47" s="89">
        <f t="shared" si="18"/>
        <v>0</v>
      </c>
      <c r="Q47" s="130">
        <f t="shared" si="18"/>
        <v>0</v>
      </c>
      <c r="R47" s="130">
        <f t="shared" si="18"/>
        <v>0</v>
      </c>
      <c r="S47" s="130">
        <f t="shared" si="18"/>
        <v>0</v>
      </c>
      <c r="T47" s="130">
        <f t="shared" si="18"/>
        <v>0</v>
      </c>
      <c r="U47" s="130">
        <f t="shared" si="18"/>
        <v>0</v>
      </c>
      <c r="V47" s="130">
        <f t="shared" si="18"/>
        <v>0</v>
      </c>
      <c r="W47" s="130">
        <f t="shared" si="18"/>
        <v>0</v>
      </c>
      <c r="X47" s="130">
        <f t="shared" si="18"/>
        <v>0</v>
      </c>
      <c r="Y47" s="130">
        <f t="shared" si="18"/>
        <v>0</v>
      </c>
      <c r="Z47" s="130">
        <f t="shared" si="18"/>
        <v>0</v>
      </c>
      <c r="AA47" s="130">
        <f t="shared" si="18"/>
        <v>0</v>
      </c>
      <c r="AB47" s="130">
        <f t="shared" si="18"/>
        <v>0</v>
      </c>
      <c r="AC47" s="130">
        <f t="shared" si="18"/>
        <v>0</v>
      </c>
      <c r="AD47" s="130">
        <f t="shared" si="18"/>
        <v>0</v>
      </c>
      <c r="AE47" s="130">
        <f t="shared" si="18"/>
        <v>0</v>
      </c>
      <c r="AF47" s="130">
        <f t="shared" si="18"/>
        <v>0</v>
      </c>
      <c r="AG47" s="130">
        <f t="shared" si="18"/>
        <v>0</v>
      </c>
      <c r="AH47" s="130">
        <f t="shared" si="18"/>
        <v>0</v>
      </c>
      <c r="AI47" s="130">
        <f t="shared" si="18"/>
        <v>0</v>
      </c>
    </row>
    <row r="48" spans="1:35" x14ac:dyDescent="0.25">
      <c r="A48" s="101" t="s">
        <v>339</v>
      </c>
      <c r="B48" s="89"/>
      <c r="C48" s="124"/>
      <c r="D48" s="338" t="e">
        <f>F48/F38</f>
        <v>#DIV/0!</v>
      </c>
      <c r="E48" s="123">
        <v>0</v>
      </c>
      <c r="F48" s="131">
        <v>0</v>
      </c>
      <c r="G48" s="89">
        <f t="shared" ref="G48:AI48" si="19">+F48*$H$40</f>
        <v>0</v>
      </c>
      <c r="H48" s="89">
        <f t="shared" si="19"/>
        <v>0</v>
      </c>
      <c r="I48" s="89">
        <f t="shared" si="19"/>
        <v>0</v>
      </c>
      <c r="J48" s="89">
        <f t="shared" si="19"/>
        <v>0</v>
      </c>
      <c r="K48" s="89">
        <f t="shared" si="19"/>
        <v>0</v>
      </c>
      <c r="L48" s="89">
        <f t="shared" si="19"/>
        <v>0</v>
      </c>
      <c r="M48" s="89">
        <f t="shared" si="19"/>
        <v>0</v>
      </c>
      <c r="N48" s="89">
        <f t="shared" si="19"/>
        <v>0</v>
      </c>
      <c r="O48" s="89">
        <f t="shared" si="19"/>
        <v>0</v>
      </c>
      <c r="P48" s="89">
        <f t="shared" si="19"/>
        <v>0</v>
      </c>
      <c r="Q48" s="130">
        <f t="shared" si="19"/>
        <v>0</v>
      </c>
      <c r="R48" s="130">
        <f t="shared" si="19"/>
        <v>0</v>
      </c>
      <c r="S48" s="130">
        <f t="shared" si="19"/>
        <v>0</v>
      </c>
      <c r="T48" s="130">
        <f t="shared" si="19"/>
        <v>0</v>
      </c>
      <c r="U48" s="130">
        <f t="shared" si="19"/>
        <v>0</v>
      </c>
      <c r="V48" s="130">
        <f t="shared" si="19"/>
        <v>0</v>
      </c>
      <c r="W48" s="130">
        <f t="shared" si="19"/>
        <v>0</v>
      </c>
      <c r="X48" s="130">
        <f t="shared" si="19"/>
        <v>0</v>
      </c>
      <c r="Y48" s="130">
        <f t="shared" si="19"/>
        <v>0</v>
      </c>
      <c r="Z48" s="130">
        <f t="shared" si="19"/>
        <v>0</v>
      </c>
      <c r="AA48" s="130">
        <f t="shared" si="19"/>
        <v>0</v>
      </c>
      <c r="AB48" s="130">
        <f t="shared" si="19"/>
        <v>0</v>
      </c>
      <c r="AC48" s="130">
        <f t="shared" si="19"/>
        <v>0</v>
      </c>
      <c r="AD48" s="130">
        <f t="shared" si="19"/>
        <v>0</v>
      </c>
      <c r="AE48" s="130">
        <f t="shared" si="19"/>
        <v>0</v>
      </c>
      <c r="AF48" s="130">
        <f t="shared" si="19"/>
        <v>0</v>
      </c>
      <c r="AG48" s="130">
        <f t="shared" si="19"/>
        <v>0</v>
      </c>
      <c r="AH48" s="130">
        <f t="shared" si="19"/>
        <v>0</v>
      </c>
      <c r="AI48" s="130">
        <f t="shared" si="19"/>
        <v>0</v>
      </c>
    </row>
    <row r="49" spans="1:35" x14ac:dyDescent="0.25">
      <c r="A49" s="101" t="s">
        <v>340</v>
      </c>
      <c r="B49" s="89"/>
      <c r="C49" s="123"/>
      <c r="D49" s="89"/>
      <c r="E49" s="337">
        <v>0</v>
      </c>
      <c r="F49" s="131">
        <v>0</v>
      </c>
      <c r="G49" s="89">
        <f t="shared" ref="G49:AI49" si="20">+F49*$H$40</f>
        <v>0</v>
      </c>
      <c r="H49" s="89">
        <f t="shared" si="20"/>
        <v>0</v>
      </c>
      <c r="I49" s="89">
        <f t="shared" si="20"/>
        <v>0</v>
      </c>
      <c r="J49" s="89">
        <f t="shared" si="20"/>
        <v>0</v>
      </c>
      <c r="K49" s="89">
        <f t="shared" si="20"/>
        <v>0</v>
      </c>
      <c r="L49" s="89">
        <f t="shared" si="20"/>
        <v>0</v>
      </c>
      <c r="M49" s="89">
        <f t="shared" si="20"/>
        <v>0</v>
      </c>
      <c r="N49" s="89">
        <f t="shared" si="20"/>
        <v>0</v>
      </c>
      <c r="O49" s="89">
        <f t="shared" si="20"/>
        <v>0</v>
      </c>
      <c r="P49" s="89">
        <f t="shared" si="20"/>
        <v>0</v>
      </c>
      <c r="Q49" s="130">
        <f t="shared" si="20"/>
        <v>0</v>
      </c>
      <c r="R49" s="130">
        <f t="shared" si="20"/>
        <v>0</v>
      </c>
      <c r="S49" s="130">
        <f t="shared" si="20"/>
        <v>0</v>
      </c>
      <c r="T49" s="130">
        <f t="shared" si="20"/>
        <v>0</v>
      </c>
      <c r="U49" s="130">
        <f t="shared" si="20"/>
        <v>0</v>
      </c>
      <c r="V49" s="130">
        <f t="shared" si="20"/>
        <v>0</v>
      </c>
      <c r="W49" s="130">
        <f t="shared" si="20"/>
        <v>0</v>
      </c>
      <c r="X49" s="130">
        <f t="shared" si="20"/>
        <v>0</v>
      </c>
      <c r="Y49" s="130">
        <f t="shared" si="20"/>
        <v>0</v>
      </c>
      <c r="Z49" s="130">
        <f t="shared" si="20"/>
        <v>0</v>
      </c>
      <c r="AA49" s="130">
        <f t="shared" si="20"/>
        <v>0</v>
      </c>
      <c r="AB49" s="130">
        <f t="shared" si="20"/>
        <v>0</v>
      </c>
      <c r="AC49" s="130">
        <f t="shared" si="20"/>
        <v>0</v>
      </c>
      <c r="AD49" s="130">
        <f t="shared" si="20"/>
        <v>0</v>
      </c>
      <c r="AE49" s="130">
        <f t="shared" si="20"/>
        <v>0</v>
      </c>
      <c r="AF49" s="130">
        <f t="shared" si="20"/>
        <v>0</v>
      </c>
      <c r="AG49" s="130">
        <f t="shared" si="20"/>
        <v>0</v>
      </c>
      <c r="AH49" s="130">
        <f t="shared" si="20"/>
        <v>0</v>
      </c>
      <c r="AI49" s="130">
        <f t="shared" si="20"/>
        <v>0</v>
      </c>
    </row>
    <row r="50" spans="1:35" x14ac:dyDescent="0.25">
      <c r="A50" s="96" t="s">
        <v>341</v>
      </c>
      <c r="B50" s="89"/>
      <c r="C50" s="123"/>
      <c r="D50" s="89"/>
      <c r="E50" s="337">
        <v>0</v>
      </c>
      <c r="F50" s="131">
        <v>0</v>
      </c>
      <c r="G50" s="89">
        <f t="shared" ref="G50:AI50" si="21">+F50*$H$40</f>
        <v>0</v>
      </c>
      <c r="H50" s="89">
        <f t="shared" si="21"/>
        <v>0</v>
      </c>
      <c r="I50" s="89">
        <f t="shared" si="21"/>
        <v>0</v>
      </c>
      <c r="J50" s="89">
        <f t="shared" si="21"/>
        <v>0</v>
      </c>
      <c r="K50" s="89">
        <f t="shared" si="21"/>
        <v>0</v>
      </c>
      <c r="L50" s="89">
        <f t="shared" si="21"/>
        <v>0</v>
      </c>
      <c r="M50" s="89">
        <f t="shared" si="21"/>
        <v>0</v>
      </c>
      <c r="N50" s="89">
        <f t="shared" si="21"/>
        <v>0</v>
      </c>
      <c r="O50" s="89">
        <f t="shared" si="21"/>
        <v>0</v>
      </c>
      <c r="P50" s="89">
        <f t="shared" si="21"/>
        <v>0</v>
      </c>
      <c r="Q50" s="130">
        <f t="shared" si="21"/>
        <v>0</v>
      </c>
      <c r="R50" s="130">
        <f t="shared" si="21"/>
        <v>0</v>
      </c>
      <c r="S50" s="130">
        <f t="shared" si="21"/>
        <v>0</v>
      </c>
      <c r="T50" s="130">
        <f t="shared" si="21"/>
        <v>0</v>
      </c>
      <c r="U50" s="130">
        <f t="shared" si="21"/>
        <v>0</v>
      </c>
      <c r="V50" s="130">
        <f t="shared" si="21"/>
        <v>0</v>
      </c>
      <c r="W50" s="130">
        <f t="shared" si="21"/>
        <v>0</v>
      </c>
      <c r="X50" s="130">
        <f t="shared" si="21"/>
        <v>0</v>
      </c>
      <c r="Y50" s="130">
        <f t="shared" si="21"/>
        <v>0</v>
      </c>
      <c r="Z50" s="130">
        <f t="shared" si="21"/>
        <v>0</v>
      </c>
      <c r="AA50" s="130">
        <f t="shared" si="21"/>
        <v>0</v>
      </c>
      <c r="AB50" s="130">
        <f t="shared" si="21"/>
        <v>0</v>
      </c>
      <c r="AC50" s="130">
        <f t="shared" si="21"/>
        <v>0</v>
      </c>
      <c r="AD50" s="130">
        <f t="shared" si="21"/>
        <v>0</v>
      </c>
      <c r="AE50" s="130">
        <f t="shared" si="21"/>
        <v>0</v>
      </c>
      <c r="AF50" s="130">
        <f t="shared" si="21"/>
        <v>0</v>
      </c>
      <c r="AG50" s="130">
        <f t="shared" si="21"/>
        <v>0</v>
      </c>
      <c r="AH50" s="130">
        <f t="shared" si="21"/>
        <v>0</v>
      </c>
      <c r="AI50" s="130">
        <f t="shared" si="21"/>
        <v>0</v>
      </c>
    </row>
    <row r="51" spans="1:35" x14ac:dyDescent="0.25">
      <c r="A51" s="339" t="s">
        <v>342</v>
      </c>
      <c r="B51" s="89"/>
      <c r="C51" s="123"/>
      <c r="D51" s="89"/>
      <c r="E51" s="337">
        <v>0</v>
      </c>
      <c r="F51" s="131">
        <v>0</v>
      </c>
      <c r="G51" s="89">
        <f t="shared" ref="G51:AI51" si="22">+F51*$H$40</f>
        <v>0</v>
      </c>
      <c r="H51" s="89">
        <f t="shared" si="22"/>
        <v>0</v>
      </c>
      <c r="I51" s="89">
        <f t="shared" si="22"/>
        <v>0</v>
      </c>
      <c r="J51" s="89">
        <f t="shared" si="22"/>
        <v>0</v>
      </c>
      <c r="K51" s="89">
        <f t="shared" si="22"/>
        <v>0</v>
      </c>
      <c r="L51" s="89">
        <f t="shared" si="22"/>
        <v>0</v>
      </c>
      <c r="M51" s="89">
        <f t="shared" si="22"/>
        <v>0</v>
      </c>
      <c r="N51" s="89">
        <f t="shared" si="22"/>
        <v>0</v>
      </c>
      <c r="O51" s="89">
        <f t="shared" si="22"/>
        <v>0</v>
      </c>
      <c r="P51" s="89">
        <f t="shared" si="22"/>
        <v>0</v>
      </c>
      <c r="Q51" s="130">
        <f t="shared" si="22"/>
        <v>0</v>
      </c>
      <c r="R51" s="130">
        <f t="shared" si="22"/>
        <v>0</v>
      </c>
      <c r="S51" s="130">
        <f t="shared" si="22"/>
        <v>0</v>
      </c>
      <c r="T51" s="130">
        <f t="shared" si="22"/>
        <v>0</v>
      </c>
      <c r="U51" s="130">
        <f t="shared" si="22"/>
        <v>0</v>
      </c>
      <c r="V51" s="130">
        <f t="shared" si="22"/>
        <v>0</v>
      </c>
      <c r="W51" s="130">
        <f t="shared" si="22"/>
        <v>0</v>
      </c>
      <c r="X51" s="130">
        <f t="shared" si="22"/>
        <v>0</v>
      </c>
      <c r="Y51" s="130">
        <f t="shared" si="22"/>
        <v>0</v>
      </c>
      <c r="Z51" s="130">
        <f t="shared" si="22"/>
        <v>0</v>
      </c>
      <c r="AA51" s="130">
        <f t="shared" si="22"/>
        <v>0</v>
      </c>
      <c r="AB51" s="130">
        <f t="shared" si="22"/>
        <v>0</v>
      </c>
      <c r="AC51" s="130">
        <f t="shared" si="22"/>
        <v>0</v>
      </c>
      <c r="AD51" s="130">
        <f t="shared" si="22"/>
        <v>0</v>
      </c>
      <c r="AE51" s="130">
        <f t="shared" si="22"/>
        <v>0</v>
      </c>
      <c r="AF51" s="130">
        <f t="shared" si="22"/>
        <v>0</v>
      </c>
      <c r="AG51" s="130">
        <f t="shared" si="22"/>
        <v>0</v>
      </c>
      <c r="AH51" s="130">
        <f t="shared" si="22"/>
        <v>0</v>
      </c>
      <c r="AI51" s="130">
        <f t="shared" si="22"/>
        <v>0</v>
      </c>
    </row>
    <row r="52" spans="1:35" x14ac:dyDescent="0.25">
      <c r="A52" s="339" t="s">
        <v>343</v>
      </c>
      <c r="B52" s="89"/>
      <c r="C52" s="123"/>
      <c r="D52" s="89"/>
      <c r="E52" s="340">
        <v>0</v>
      </c>
      <c r="F52" s="341">
        <v>0</v>
      </c>
      <c r="G52" s="330">
        <f t="shared" ref="G52:AI52" si="23">+F52*$H$40</f>
        <v>0</v>
      </c>
      <c r="H52" s="330">
        <f t="shared" si="23"/>
        <v>0</v>
      </c>
      <c r="I52" s="330">
        <f t="shared" si="23"/>
        <v>0</v>
      </c>
      <c r="J52" s="330">
        <f t="shared" si="23"/>
        <v>0</v>
      </c>
      <c r="K52" s="330">
        <f t="shared" si="23"/>
        <v>0</v>
      </c>
      <c r="L52" s="330">
        <f t="shared" si="23"/>
        <v>0</v>
      </c>
      <c r="M52" s="330">
        <f t="shared" si="23"/>
        <v>0</v>
      </c>
      <c r="N52" s="330">
        <f t="shared" si="23"/>
        <v>0</v>
      </c>
      <c r="O52" s="330">
        <f t="shared" si="23"/>
        <v>0</v>
      </c>
      <c r="P52" s="330">
        <f t="shared" si="23"/>
        <v>0</v>
      </c>
      <c r="Q52" s="331">
        <f t="shared" si="23"/>
        <v>0</v>
      </c>
      <c r="R52" s="331">
        <f t="shared" si="23"/>
        <v>0</v>
      </c>
      <c r="S52" s="331">
        <f t="shared" si="23"/>
        <v>0</v>
      </c>
      <c r="T52" s="331">
        <f t="shared" si="23"/>
        <v>0</v>
      </c>
      <c r="U52" s="331">
        <f t="shared" si="23"/>
        <v>0</v>
      </c>
      <c r="V52" s="331">
        <f t="shared" si="23"/>
        <v>0</v>
      </c>
      <c r="W52" s="331">
        <f t="shared" si="23"/>
        <v>0</v>
      </c>
      <c r="X52" s="331">
        <f t="shared" si="23"/>
        <v>0</v>
      </c>
      <c r="Y52" s="331">
        <f t="shared" si="23"/>
        <v>0</v>
      </c>
      <c r="Z52" s="331">
        <f t="shared" si="23"/>
        <v>0</v>
      </c>
      <c r="AA52" s="331">
        <f t="shared" si="23"/>
        <v>0</v>
      </c>
      <c r="AB52" s="331">
        <f t="shared" si="23"/>
        <v>0</v>
      </c>
      <c r="AC52" s="331">
        <f t="shared" si="23"/>
        <v>0</v>
      </c>
      <c r="AD52" s="331">
        <f t="shared" si="23"/>
        <v>0</v>
      </c>
      <c r="AE52" s="331">
        <f t="shared" si="23"/>
        <v>0</v>
      </c>
      <c r="AF52" s="331">
        <f t="shared" si="23"/>
        <v>0</v>
      </c>
      <c r="AG52" s="331">
        <f t="shared" si="23"/>
        <v>0</v>
      </c>
      <c r="AH52" s="331">
        <f t="shared" si="23"/>
        <v>0</v>
      </c>
      <c r="AI52" s="331">
        <f t="shared" si="23"/>
        <v>0</v>
      </c>
    </row>
    <row r="53" spans="1:35" x14ac:dyDescent="0.25">
      <c r="A53" s="134" t="s">
        <v>344</v>
      </c>
      <c r="B53" s="89"/>
      <c r="C53" s="89"/>
      <c r="D53" s="89"/>
      <c r="E53" s="342">
        <f t="shared" ref="E53:AI53" si="24">SUM(E42:E52)</f>
        <v>0</v>
      </c>
      <c r="F53" s="343">
        <f t="shared" si="24"/>
        <v>0</v>
      </c>
      <c r="G53" s="344">
        <f t="shared" si="24"/>
        <v>0</v>
      </c>
      <c r="H53" s="344">
        <f t="shared" si="24"/>
        <v>0</v>
      </c>
      <c r="I53" s="344">
        <f t="shared" si="24"/>
        <v>0</v>
      </c>
      <c r="J53" s="344">
        <f t="shared" si="24"/>
        <v>0</v>
      </c>
      <c r="K53" s="344">
        <f t="shared" si="24"/>
        <v>0</v>
      </c>
      <c r="L53" s="344">
        <f t="shared" si="24"/>
        <v>0</v>
      </c>
      <c r="M53" s="344">
        <f t="shared" si="24"/>
        <v>0</v>
      </c>
      <c r="N53" s="344">
        <f t="shared" si="24"/>
        <v>0</v>
      </c>
      <c r="O53" s="344">
        <f t="shared" si="24"/>
        <v>0</v>
      </c>
      <c r="P53" s="344">
        <f t="shared" si="24"/>
        <v>0</v>
      </c>
      <c r="Q53" s="345">
        <f t="shared" si="24"/>
        <v>0</v>
      </c>
      <c r="R53" s="345">
        <f t="shared" si="24"/>
        <v>0</v>
      </c>
      <c r="S53" s="345">
        <f t="shared" si="24"/>
        <v>0</v>
      </c>
      <c r="T53" s="345">
        <f t="shared" si="24"/>
        <v>0</v>
      </c>
      <c r="U53" s="345">
        <f t="shared" si="24"/>
        <v>0</v>
      </c>
      <c r="V53" s="345">
        <f t="shared" si="24"/>
        <v>0</v>
      </c>
      <c r="W53" s="345">
        <f t="shared" si="24"/>
        <v>0</v>
      </c>
      <c r="X53" s="345">
        <f t="shared" si="24"/>
        <v>0</v>
      </c>
      <c r="Y53" s="345">
        <f t="shared" si="24"/>
        <v>0</v>
      </c>
      <c r="Z53" s="345">
        <f t="shared" si="24"/>
        <v>0</v>
      </c>
      <c r="AA53" s="345">
        <f t="shared" si="24"/>
        <v>0</v>
      </c>
      <c r="AB53" s="345">
        <f t="shared" si="24"/>
        <v>0</v>
      </c>
      <c r="AC53" s="345">
        <f t="shared" si="24"/>
        <v>0</v>
      </c>
      <c r="AD53" s="345">
        <f t="shared" si="24"/>
        <v>0</v>
      </c>
      <c r="AE53" s="345">
        <f t="shared" si="24"/>
        <v>0</v>
      </c>
      <c r="AF53" s="345">
        <f t="shared" si="24"/>
        <v>0</v>
      </c>
      <c r="AG53" s="345">
        <f t="shared" si="24"/>
        <v>0</v>
      </c>
      <c r="AH53" s="345">
        <f t="shared" si="24"/>
        <v>0</v>
      </c>
      <c r="AI53" s="345">
        <f t="shared" si="24"/>
        <v>0</v>
      </c>
    </row>
    <row r="54" spans="1:35" x14ac:dyDescent="0.25">
      <c r="A54" s="185" t="s">
        <v>345</v>
      </c>
      <c r="B54" s="89"/>
      <c r="C54" s="89"/>
      <c r="D54" s="89"/>
      <c r="E54" s="337"/>
      <c r="F54" s="96"/>
      <c r="G54" s="89"/>
      <c r="H54" s="89"/>
      <c r="I54" s="89"/>
      <c r="J54" s="89"/>
      <c r="K54" s="89"/>
      <c r="L54" s="145"/>
      <c r="M54" s="89"/>
      <c r="N54" s="89"/>
      <c r="O54" s="89"/>
      <c r="P54" s="89"/>
      <c r="Q54" s="130"/>
      <c r="R54" s="130"/>
      <c r="S54" s="130"/>
      <c r="T54" s="130"/>
      <c r="U54" s="130"/>
      <c r="V54" s="130"/>
      <c r="W54" s="130"/>
      <c r="X54" s="130"/>
      <c r="Y54" s="130"/>
      <c r="Z54" s="130"/>
      <c r="AA54" s="130"/>
      <c r="AB54" s="130"/>
      <c r="AC54" s="130"/>
      <c r="AD54" s="130"/>
      <c r="AE54" s="130"/>
      <c r="AF54" s="130"/>
      <c r="AG54" s="130"/>
      <c r="AH54" s="130"/>
      <c r="AI54" s="130"/>
    </row>
    <row r="55" spans="1:35" x14ac:dyDescent="0.25">
      <c r="A55" s="96" t="s">
        <v>346</v>
      </c>
      <c r="B55" s="89"/>
      <c r="C55" s="123"/>
      <c r="D55" s="89"/>
      <c r="E55" s="337">
        <v>0</v>
      </c>
      <c r="F55" s="131">
        <v>0</v>
      </c>
      <c r="G55" s="89">
        <f t="shared" ref="G55:AI55" si="25">+F55*$H$40</f>
        <v>0</v>
      </c>
      <c r="H55" s="89">
        <f t="shared" si="25"/>
        <v>0</v>
      </c>
      <c r="I55" s="89">
        <f t="shared" si="25"/>
        <v>0</v>
      </c>
      <c r="J55" s="89">
        <f t="shared" si="25"/>
        <v>0</v>
      </c>
      <c r="K55" s="89">
        <f t="shared" si="25"/>
        <v>0</v>
      </c>
      <c r="L55" s="89">
        <f t="shared" si="25"/>
        <v>0</v>
      </c>
      <c r="M55" s="89">
        <f t="shared" si="25"/>
        <v>0</v>
      </c>
      <c r="N55" s="89">
        <f t="shared" si="25"/>
        <v>0</v>
      </c>
      <c r="O55" s="89">
        <f t="shared" si="25"/>
        <v>0</v>
      </c>
      <c r="P55" s="89">
        <f t="shared" si="25"/>
        <v>0</v>
      </c>
      <c r="Q55" s="130">
        <f t="shared" si="25"/>
        <v>0</v>
      </c>
      <c r="R55" s="130">
        <f t="shared" si="25"/>
        <v>0</v>
      </c>
      <c r="S55" s="130">
        <f t="shared" si="25"/>
        <v>0</v>
      </c>
      <c r="T55" s="130">
        <f t="shared" si="25"/>
        <v>0</v>
      </c>
      <c r="U55" s="130">
        <f t="shared" si="25"/>
        <v>0</v>
      </c>
      <c r="V55" s="130">
        <f t="shared" si="25"/>
        <v>0</v>
      </c>
      <c r="W55" s="130">
        <f t="shared" si="25"/>
        <v>0</v>
      </c>
      <c r="X55" s="130">
        <f t="shared" si="25"/>
        <v>0</v>
      </c>
      <c r="Y55" s="130">
        <f t="shared" si="25"/>
        <v>0</v>
      </c>
      <c r="Z55" s="130">
        <f t="shared" si="25"/>
        <v>0</v>
      </c>
      <c r="AA55" s="130">
        <f t="shared" si="25"/>
        <v>0</v>
      </c>
      <c r="AB55" s="130">
        <f t="shared" si="25"/>
        <v>0</v>
      </c>
      <c r="AC55" s="130">
        <f t="shared" si="25"/>
        <v>0</v>
      </c>
      <c r="AD55" s="130">
        <f t="shared" si="25"/>
        <v>0</v>
      </c>
      <c r="AE55" s="130">
        <f t="shared" si="25"/>
        <v>0</v>
      </c>
      <c r="AF55" s="130">
        <f t="shared" si="25"/>
        <v>0</v>
      </c>
      <c r="AG55" s="130">
        <f t="shared" si="25"/>
        <v>0</v>
      </c>
      <c r="AH55" s="130">
        <f t="shared" si="25"/>
        <v>0</v>
      </c>
      <c r="AI55" s="130">
        <f t="shared" si="25"/>
        <v>0</v>
      </c>
    </row>
    <row r="56" spans="1:35" x14ac:dyDescent="0.25">
      <c r="A56" s="101" t="s">
        <v>347</v>
      </c>
      <c r="B56" s="89"/>
      <c r="C56" s="123"/>
      <c r="D56" s="89"/>
      <c r="E56" s="337">
        <v>0</v>
      </c>
      <c r="F56" s="131">
        <v>0</v>
      </c>
      <c r="G56" s="89">
        <f t="shared" ref="G56:AI56" si="26">+F56*$H$40</f>
        <v>0</v>
      </c>
      <c r="H56" s="89">
        <f t="shared" si="26"/>
        <v>0</v>
      </c>
      <c r="I56" s="89">
        <f t="shared" si="26"/>
        <v>0</v>
      </c>
      <c r="J56" s="89">
        <f t="shared" si="26"/>
        <v>0</v>
      </c>
      <c r="K56" s="89">
        <f t="shared" si="26"/>
        <v>0</v>
      </c>
      <c r="L56" s="89">
        <f t="shared" si="26"/>
        <v>0</v>
      </c>
      <c r="M56" s="89">
        <f t="shared" si="26"/>
        <v>0</v>
      </c>
      <c r="N56" s="89">
        <f t="shared" si="26"/>
        <v>0</v>
      </c>
      <c r="O56" s="89">
        <f t="shared" si="26"/>
        <v>0</v>
      </c>
      <c r="P56" s="89">
        <f t="shared" si="26"/>
        <v>0</v>
      </c>
      <c r="Q56" s="130">
        <f t="shared" si="26"/>
        <v>0</v>
      </c>
      <c r="R56" s="130">
        <f t="shared" si="26"/>
        <v>0</v>
      </c>
      <c r="S56" s="130">
        <f t="shared" si="26"/>
        <v>0</v>
      </c>
      <c r="T56" s="130">
        <f t="shared" si="26"/>
        <v>0</v>
      </c>
      <c r="U56" s="130">
        <f t="shared" si="26"/>
        <v>0</v>
      </c>
      <c r="V56" s="130">
        <f t="shared" si="26"/>
        <v>0</v>
      </c>
      <c r="W56" s="130">
        <f t="shared" si="26"/>
        <v>0</v>
      </c>
      <c r="X56" s="130">
        <f t="shared" si="26"/>
        <v>0</v>
      </c>
      <c r="Y56" s="130">
        <f t="shared" si="26"/>
        <v>0</v>
      </c>
      <c r="Z56" s="130">
        <f t="shared" si="26"/>
        <v>0</v>
      </c>
      <c r="AA56" s="130">
        <f t="shared" si="26"/>
        <v>0</v>
      </c>
      <c r="AB56" s="130">
        <f t="shared" si="26"/>
        <v>0</v>
      </c>
      <c r="AC56" s="130">
        <f t="shared" si="26"/>
        <v>0</v>
      </c>
      <c r="AD56" s="130">
        <f t="shared" si="26"/>
        <v>0</v>
      </c>
      <c r="AE56" s="130">
        <f t="shared" si="26"/>
        <v>0</v>
      </c>
      <c r="AF56" s="130">
        <f t="shared" si="26"/>
        <v>0</v>
      </c>
      <c r="AG56" s="130">
        <f t="shared" si="26"/>
        <v>0</v>
      </c>
      <c r="AH56" s="130">
        <f t="shared" si="26"/>
        <v>0</v>
      </c>
      <c r="AI56" s="130">
        <f t="shared" si="26"/>
        <v>0</v>
      </c>
    </row>
    <row r="57" spans="1:35" x14ac:dyDescent="0.25">
      <c r="A57" s="101" t="s">
        <v>348</v>
      </c>
      <c r="B57" s="89"/>
      <c r="C57" s="123"/>
      <c r="D57" s="89"/>
      <c r="E57" s="337">
        <v>0</v>
      </c>
      <c r="F57" s="131">
        <v>0</v>
      </c>
      <c r="G57" s="89">
        <f t="shared" ref="G57:AI57" si="27">+F57*$H$40</f>
        <v>0</v>
      </c>
      <c r="H57" s="89">
        <f t="shared" si="27"/>
        <v>0</v>
      </c>
      <c r="I57" s="89">
        <f t="shared" si="27"/>
        <v>0</v>
      </c>
      <c r="J57" s="89">
        <f t="shared" si="27"/>
        <v>0</v>
      </c>
      <c r="K57" s="89">
        <f t="shared" si="27"/>
        <v>0</v>
      </c>
      <c r="L57" s="89">
        <f t="shared" si="27"/>
        <v>0</v>
      </c>
      <c r="M57" s="89">
        <f t="shared" si="27"/>
        <v>0</v>
      </c>
      <c r="N57" s="89">
        <f t="shared" si="27"/>
        <v>0</v>
      </c>
      <c r="O57" s="89">
        <f t="shared" si="27"/>
        <v>0</v>
      </c>
      <c r="P57" s="89">
        <f t="shared" si="27"/>
        <v>0</v>
      </c>
      <c r="Q57" s="130">
        <f t="shared" si="27"/>
        <v>0</v>
      </c>
      <c r="R57" s="130">
        <f t="shared" si="27"/>
        <v>0</v>
      </c>
      <c r="S57" s="130">
        <f t="shared" si="27"/>
        <v>0</v>
      </c>
      <c r="T57" s="130">
        <f t="shared" si="27"/>
        <v>0</v>
      </c>
      <c r="U57" s="130">
        <f t="shared" si="27"/>
        <v>0</v>
      </c>
      <c r="V57" s="130">
        <f t="shared" si="27"/>
        <v>0</v>
      </c>
      <c r="W57" s="130">
        <f t="shared" si="27"/>
        <v>0</v>
      </c>
      <c r="X57" s="130">
        <f t="shared" si="27"/>
        <v>0</v>
      </c>
      <c r="Y57" s="130">
        <f t="shared" si="27"/>
        <v>0</v>
      </c>
      <c r="Z57" s="130">
        <f t="shared" si="27"/>
        <v>0</v>
      </c>
      <c r="AA57" s="130">
        <f t="shared" si="27"/>
        <v>0</v>
      </c>
      <c r="AB57" s="130">
        <f t="shared" si="27"/>
        <v>0</v>
      </c>
      <c r="AC57" s="130">
        <f t="shared" si="27"/>
        <v>0</v>
      </c>
      <c r="AD57" s="130">
        <f t="shared" si="27"/>
        <v>0</v>
      </c>
      <c r="AE57" s="130">
        <f t="shared" si="27"/>
        <v>0</v>
      </c>
      <c r="AF57" s="130">
        <f t="shared" si="27"/>
        <v>0</v>
      </c>
      <c r="AG57" s="130">
        <f t="shared" si="27"/>
        <v>0</v>
      </c>
      <c r="AH57" s="130">
        <f t="shared" si="27"/>
        <v>0</v>
      </c>
      <c r="AI57" s="130">
        <f t="shared" si="27"/>
        <v>0</v>
      </c>
    </row>
    <row r="58" spans="1:35" x14ac:dyDescent="0.25">
      <c r="A58" s="101" t="s">
        <v>349</v>
      </c>
      <c r="B58" s="89"/>
      <c r="C58" s="123"/>
      <c r="D58" s="89"/>
      <c r="E58" s="337">
        <v>0</v>
      </c>
      <c r="F58" s="131">
        <v>0</v>
      </c>
      <c r="G58" s="89">
        <f t="shared" ref="G58:AI58" si="28">+F58*$H$40</f>
        <v>0</v>
      </c>
      <c r="H58" s="89">
        <f t="shared" si="28"/>
        <v>0</v>
      </c>
      <c r="I58" s="89">
        <f t="shared" si="28"/>
        <v>0</v>
      </c>
      <c r="J58" s="89">
        <f t="shared" si="28"/>
        <v>0</v>
      </c>
      <c r="K58" s="89">
        <f t="shared" si="28"/>
        <v>0</v>
      </c>
      <c r="L58" s="89">
        <f t="shared" si="28"/>
        <v>0</v>
      </c>
      <c r="M58" s="89">
        <f t="shared" si="28"/>
        <v>0</v>
      </c>
      <c r="N58" s="89">
        <f t="shared" si="28"/>
        <v>0</v>
      </c>
      <c r="O58" s="89">
        <f t="shared" si="28"/>
        <v>0</v>
      </c>
      <c r="P58" s="89">
        <f t="shared" si="28"/>
        <v>0</v>
      </c>
      <c r="Q58" s="130">
        <f t="shared" si="28"/>
        <v>0</v>
      </c>
      <c r="R58" s="130">
        <f t="shared" si="28"/>
        <v>0</v>
      </c>
      <c r="S58" s="130">
        <f t="shared" si="28"/>
        <v>0</v>
      </c>
      <c r="T58" s="130">
        <f t="shared" si="28"/>
        <v>0</v>
      </c>
      <c r="U58" s="130">
        <f t="shared" si="28"/>
        <v>0</v>
      </c>
      <c r="V58" s="130">
        <f t="shared" si="28"/>
        <v>0</v>
      </c>
      <c r="W58" s="130">
        <f t="shared" si="28"/>
        <v>0</v>
      </c>
      <c r="X58" s="130">
        <f t="shared" si="28"/>
        <v>0</v>
      </c>
      <c r="Y58" s="130">
        <f t="shared" si="28"/>
        <v>0</v>
      </c>
      <c r="Z58" s="130">
        <f t="shared" si="28"/>
        <v>0</v>
      </c>
      <c r="AA58" s="130">
        <f t="shared" si="28"/>
        <v>0</v>
      </c>
      <c r="AB58" s="130">
        <f t="shared" si="28"/>
        <v>0</v>
      </c>
      <c r="AC58" s="130">
        <f t="shared" si="28"/>
        <v>0</v>
      </c>
      <c r="AD58" s="130">
        <f t="shared" si="28"/>
        <v>0</v>
      </c>
      <c r="AE58" s="130">
        <f t="shared" si="28"/>
        <v>0</v>
      </c>
      <c r="AF58" s="130">
        <f t="shared" si="28"/>
        <v>0</v>
      </c>
      <c r="AG58" s="130">
        <f t="shared" si="28"/>
        <v>0</v>
      </c>
      <c r="AH58" s="130">
        <f t="shared" si="28"/>
        <v>0</v>
      </c>
      <c r="AI58" s="130">
        <f t="shared" si="28"/>
        <v>0</v>
      </c>
    </row>
    <row r="59" spans="1:35" x14ac:dyDescent="0.25">
      <c r="A59" s="96" t="s">
        <v>350</v>
      </c>
      <c r="B59" s="89"/>
      <c r="C59" s="123"/>
      <c r="D59" s="89"/>
      <c r="E59" s="337">
        <v>0</v>
      </c>
      <c r="F59" s="131">
        <v>0</v>
      </c>
      <c r="G59" s="89">
        <f t="shared" ref="G59:AI59" si="29">+F59*$H$40</f>
        <v>0</v>
      </c>
      <c r="H59" s="89">
        <f t="shared" si="29"/>
        <v>0</v>
      </c>
      <c r="I59" s="89">
        <f t="shared" si="29"/>
        <v>0</v>
      </c>
      <c r="J59" s="89">
        <f t="shared" si="29"/>
        <v>0</v>
      </c>
      <c r="K59" s="89">
        <f t="shared" si="29"/>
        <v>0</v>
      </c>
      <c r="L59" s="89">
        <f t="shared" si="29"/>
        <v>0</v>
      </c>
      <c r="M59" s="89">
        <f t="shared" si="29"/>
        <v>0</v>
      </c>
      <c r="N59" s="89">
        <f t="shared" si="29"/>
        <v>0</v>
      </c>
      <c r="O59" s="89">
        <f t="shared" si="29"/>
        <v>0</v>
      </c>
      <c r="P59" s="89">
        <f t="shared" si="29"/>
        <v>0</v>
      </c>
      <c r="Q59" s="130">
        <f t="shared" si="29"/>
        <v>0</v>
      </c>
      <c r="R59" s="130">
        <f t="shared" si="29"/>
        <v>0</v>
      </c>
      <c r="S59" s="130">
        <f t="shared" si="29"/>
        <v>0</v>
      </c>
      <c r="T59" s="130">
        <f t="shared" si="29"/>
        <v>0</v>
      </c>
      <c r="U59" s="130">
        <f t="shared" si="29"/>
        <v>0</v>
      </c>
      <c r="V59" s="130">
        <f t="shared" si="29"/>
        <v>0</v>
      </c>
      <c r="W59" s="130">
        <f t="shared" si="29"/>
        <v>0</v>
      </c>
      <c r="X59" s="130">
        <f t="shared" si="29"/>
        <v>0</v>
      </c>
      <c r="Y59" s="130">
        <f t="shared" si="29"/>
        <v>0</v>
      </c>
      <c r="Z59" s="130">
        <f t="shared" si="29"/>
        <v>0</v>
      </c>
      <c r="AA59" s="130">
        <f t="shared" si="29"/>
        <v>0</v>
      </c>
      <c r="AB59" s="130">
        <f t="shared" si="29"/>
        <v>0</v>
      </c>
      <c r="AC59" s="130">
        <f t="shared" si="29"/>
        <v>0</v>
      </c>
      <c r="AD59" s="130">
        <f t="shared" si="29"/>
        <v>0</v>
      </c>
      <c r="AE59" s="130">
        <f t="shared" si="29"/>
        <v>0</v>
      </c>
      <c r="AF59" s="130">
        <f t="shared" si="29"/>
        <v>0</v>
      </c>
      <c r="AG59" s="130">
        <f t="shared" si="29"/>
        <v>0</v>
      </c>
      <c r="AH59" s="130">
        <f t="shared" si="29"/>
        <v>0</v>
      </c>
      <c r="AI59" s="130">
        <f t="shared" si="29"/>
        <v>0</v>
      </c>
    </row>
    <row r="60" spans="1:35" x14ac:dyDescent="0.25">
      <c r="A60" s="96" t="s">
        <v>351</v>
      </c>
      <c r="B60" s="89"/>
      <c r="C60" s="123"/>
      <c r="D60" s="89"/>
      <c r="E60" s="337">
        <v>0</v>
      </c>
      <c r="F60" s="131">
        <v>0</v>
      </c>
      <c r="G60" s="89">
        <f t="shared" ref="G60:AI60" si="30">+F60*$H$40</f>
        <v>0</v>
      </c>
      <c r="H60" s="89">
        <f t="shared" si="30"/>
        <v>0</v>
      </c>
      <c r="I60" s="89">
        <f t="shared" si="30"/>
        <v>0</v>
      </c>
      <c r="J60" s="89">
        <f t="shared" si="30"/>
        <v>0</v>
      </c>
      <c r="K60" s="89">
        <f t="shared" si="30"/>
        <v>0</v>
      </c>
      <c r="L60" s="89">
        <f t="shared" si="30"/>
        <v>0</v>
      </c>
      <c r="M60" s="89">
        <f t="shared" si="30"/>
        <v>0</v>
      </c>
      <c r="N60" s="89">
        <f t="shared" si="30"/>
        <v>0</v>
      </c>
      <c r="O60" s="89">
        <f t="shared" si="30"/>
        <v>0</v>
      </c>
      <c r="P60" s="89">
        <f t="shared" si="30"/>
        <v>0</v>
      </c>
      <c r="Q60" s="130">
        <f t="shared" si="30"/>
        <v>0</v>
      </c>
      <c r="R60" s="130">
        <f t="shared" si="30"/>
        <v>0</v>
      </c>
      <c r="S60" s="130">
        <f t="shared" si="30"/>
        <v>0</v>
      </c>
      <c r="T60" s="130">
        <f t="shared" si="30"/>
        <v>0</v>
      </c>
      <c r="U60" s="130">
        <f t="shared" si="30"/>
        <v>0</v>
      </c>
      <c r="V60" s="130">
        <f t="shared" si="30"/>
        <v>0</v>
      </c>
      <c r="W60" s="130">
        <f t="shared" si="30"/>
        <v>0</v>
      </c>
      <c r="X60" s="130">
        <f t="shared" si="30"/>
        <v>0</v>
      </c>
      <c r="Y60" s="130">
        <f t="shared" si="30"/>
        <v>0</v>
      </c>
      <c r="Z60" s="130">
        <f t="shared" si="30"/>
        <v>0</v>
      </c>
      <c r="AA60" s="130">
        <f t="shared" si="30"/>
        <v>0</v>
      </c>
      <c r="AB60" s="130">
        <f t="shared" si="30"/>
        <v>0</v>
      </c>
      <c r="AC60" s="130">
        <f t="shared" si="30"/>
        <v>0</v>
      </c>
      <c r="AD60" s="130">
        <f t="shared" si="30"/>
        <v>0</v>
      </c>
      <c r="AE60" s="130">
        <f t="shared" si="30"/>
        <v>0</v>
      </c>
      <c r="AF60" s="130">
        <f t="shared" si="30"/>
        <v>0</v>
      </c>
      <c r="AG60" s="130">
        <f t="shared" si="30"/>
        <v>0</v>
      </c>
      <c r="AH60" s="130">
        <f t="shared" si="30"/>
        <v>0</v>
      </c>
      <c r="AI60" s="130">
        <f t="shared" si="30"/>
        <v>0</v>
      </c>
    </row>
    <row r="61" spans="1:35" x14ac:dyDescent="0.25">
      <c r="A61" s="101" t="s">
        <v>352</v>
      </c>
      <c r="B61" s="89"/>
      <c r="C61" s="123"/>
      <c r="D61" s="89"/>
      <c r="E61" s="337">
        <v>0</v>
      </c>
      <c r="F61" s="131">
        <v>0</v>
      </c>
      <c r="G61" s="89">
        <f t="shared" ref="G61:AI61" si="31">+F61*$H$40</f>
        <v>0</v>
      </c>
      <c r="H61" s="89">
        <f t="shared" si="31"/>
        <v>0</v>
      </c>
      <c r="I61" s="89">
        <f t="shared" si="31"/>
        <v>0</v>
      </c>
      <c r="J61" s="89">
        <f t="shared" si="31"/>
        <v>0</v>
      </c>
      <c r="K61" s="89">
        <f t="shared" si="31"/>
        <v>0</v>
      </c>
      <c r="L61" s="89">
        <f t="shared" si="31"/>
        <v>0</v>
      </c>
      <c r="M61" s="89">
        <f t="shared" si="31"/>
        <v>0</v>
      </c>
      <c r="N61" s="89">
        <f t="shared" si="31"/>
        <v>0</v>
      </c>
      <c r="O61" s="89">
        <f t="shared" si="31"/>
        <v>0</v>
      </c>
      <c r="P61" s="89">
        <f t="shared" si="31"/>
        <v>0</v>
      </c>
      <c r="Q61" s="130">
        <f t="shared" si="31"/>
        <v>0</v>
      </c>
      <c r="R61" s="130">
        <f t="shared" si="31"/>
        <v>0</v>
      </c>
      <c r="S61" s="130">
        <f t="shared" si="31"/>
        <v>0</v>
      </c>
      <c r="T61" s="130">
        <f t="shared" si="31"/>
        <v>0</v>
      </c>
      <c r="U61" s="130">
        <f t="shared" si="31"/>
        <v>0</v>
      </c>
      <c r="V61" s="130">
        <f t="shared" si="31"/>
        <v>0</v>
      </c>
      <c r="W61" s="130">
        <f t="shared" si="31"/>
        <v>0</v>
      </c>
      <c r="X61" s="130">
        <f t="shared" si="31"/>
        <v>0</v>
      </c>
      <c r="Y61" s="130">
        <f t="shared" si="31"/>
        <v>0</v>
      </c>
      <c r="Z61" s="130">
        <f t="shared" si="31"/>
        <v>0</v>
      </c>
      <c r="AA61" s="130">
        <f t="shared" si="31"/>
        <v>0</v>
      </c>
      <c r="AB61" s="130">
        <f t="shared" si="31"/>
        <v>0</v>
      </c>
      <c r="AC61" s="130">
        <f t="shared" si="31"/>
        <v>0</v>
      </c>
      <c r="AD61" s="130">
        <f t="shared" si="31"/>
        <v>0</v>
      </c>
      <c r="AE61" s="130">
        <f t="shared" si="31"/>
        <v>0</v>
      </c>
      <c r="AF61" s="130">
        <f t="shared" si="31"/>
        <v>0</v>
      </c>
      <c r="AG61" s="130">
        <f t="shared" si="31"/>
        <v>0</v>
      </c>
      <c r="AH61" s="130">
        <f t="shared" si="31"/>
        <v>0</v>
      </c>
      <c r="AI61" s="130">
        <f t="shared" si="31"/>
        <v>0</v>
      </c>
    </row>
    <row r="62" spans="1:35" x14ac:dyDescent="0.25">
      <c r="A62" s="101" t="s">
        <v>353</v>
      </c>
      <c r="B62" s="89"/>
      <c r="C62" s="123"/>
      <c r="D62" s="89"/>
      <c r="E62" s="337">
        <v>0</v>
      </c>
      <c r="F62" s="131">
        <v>0</v>
      </c>
      <c r="G62" s="89">
        <f t="shared" ref="G62:AI62" si="32">+F62*$H$40</f>
        <v>0</v>
      </c>
      <c r="H62" s="89">
        <f t="shared" si="32"/>
        <v>0</v>
      </c>
      <c r="I62" s="89">
        <f t="shared" si="32"/>
        <v>0</v>
      </c>
      <c r="J62" s="89">
        <f t="shared" si="32"/>
        <v>0</v>
      </c>
      <c r="K62" s="89">
        <f t="shared" si="32"/>
        <v>0</v>
      </c>
      <c r="L62" s="89">
        <f t="shared" si="32"/>
        <v>0</v>
      </c>
      <c r="M62" s="89">
        <f t="shared" si="32"/>
        <v>0</v>
      </c>
      <c r="N62" s="89">
        <f t="shared" si="32"/>
        <v>0</v>
      </c>
      <c r="O62" s="89">
        <f t="shared" si="32"/>
        <v>0</v>
      </c>
      <c r="P62" s="89">
        <f t="shared" si="32"/>
        <v>0</v>
      </c>
      <c r="Q62" s="130">
        <f t="shared" si="32"/>
        <v>0</v>
      </c>
      <c r="R62" s="130">
        <f t="shared" si="32"/>
        <v>0</v>
      </c>
      <c r="S62" s="130">
        <f t="shared" si="32"/>
        <v>0</v>
      </c>
      <c r="T62" s="130">
        <f t="shared" si="32"/>
        <v>0</v>
      </c>
      <c r="U62" s="130">
        <f t="shared" si="32"/>
        <v>0</v>
      </c>
      <c r="V62" s="130">
        <f t="shared" si="32"/>
        <v>0</v>
      </c>
      <c r="W62" s="130">
        <f t="shared" si="32"/>
        <v>0</v>
      </c>
      <c r="X62" s="130">
        <f t="shared" si="32"/>
        <v>0</v>
      </c>
      <c r="Y62" s="130">
        <f t="shared" si="32"/>
        <v>0</v>
      </c>
      <c r="Z62" s="130">
        <f t="shared" si="32"/>
        <v>0</v>
      </c>
      <c r="AA62" s="130">
        <f t="shared" si="32"/>
        <v>0</v>
      </c>
      <c r="AB62" s="130">
        <f t="shared" si="32"/>
        <v>0</v>
      </c>
      <c r="AC62" s="130">
        <f t="shared" si="32"/>
        <v>0</v>
      </c>
      <c r="AD62" s="130">
        <f t="shared" si="32"/>
        <v>0</v>
      </c>
      <c r="AE62" s="130">
        <f t="shared" si="32"/>
        <v>0</v>
      </c>
      <c r="AF62" s="130">
        <f t="shared" si="32"/>
        <v>0</v>
      </c>
      <c r="AG62" s="130">
        <f t="shared" si="32"/>
        <v>0</v>
      </c>
      <c r="AH62" s="130">
        <f t="shared" si="32"/>
        <v>0</v>
      </c>
      <c r="AI62" s="130">
        <f t="shared" si="32"/>
        <v>0</v>
      </c>
    </row>
    <row r="63" spans="1:35" x14ac:dyDescent="0.25">
      <c r="A63" s="339" t="s">
        <v>354</v>
      </c>
      <c r="B63" s="89"/>
      <c r="C63" s="123"/>
      <c r="D63" s="89"/>
      <c r="E63" s="337">
        <v>0</v>
      </c>
      <c r="F63" s="131">
        <v>0</v>
      </c>
      <c r="G63" s="89">
        <f t="shared" ref="G63:AI63" si="33">+F63*$H$40</f>
        <v>0</v>
      </c>
      <c r="H63" s="89">
        <f t="shared" si="33"/>
        <v>0</v>
      </c>
      <c r="I63" s="89">
        <f t="shared" si="33"/>
        <v>0</v>
      </c>
      <c r="J63" s="89">
        <f t="shared" si="33"/>
        <v>0</v>
      </c>
      <c r="K63" s="89">
        <f t="shared" si="33"/>
        <v>0</v>
      </c>
      <c r="L63" s="89">
        <f t="shared" si="33"/>
        <v>0</v>
      </c>
      <c r="M63" s="89">
        <f t="shared" si="33"/>
        <v>0</v>
      </c>
      <c r="N63" s="89">
        <f t="shared" si="33"/>
        <v>0</v>
      </c>
      <c r="O63" s="89">
        <f t="shared" si="33"/>
        <v>0</v>
      </c>
      <c r="P63" s="89">
        <f t="shared" si="33"/>
        <v>0</v>
      </c>
      <c r="Q63" s="130">
        <f t="shared" si="33"/>
        <v>0</v>
      </c>
      <c r="R63" s="130">
        <f t="shared" si="33"/>
        <v>0</v>
      </c>
      <c r="S63" s="130">
        <f t="shared" si="33"/>
        <v>0</v>
      </c>
      <c r="T63" s="130">
        <f t="shared" si="33"/>
        <v>0</v>
      </c>
      <c r="U63" s="130">
        <f t="shared" si="33"/>
        <v>0</v>
      </c>
      <c r="V63" s="130">
        <f t="shared" si="33"/>
        <v>0</v>
      </c>
      <c r="W63" s="130">
        <f t="shared" si="33"/>
        <v>0</v>
      </c>
      <c r="X63" s="130">
        <f t="shared" si="33"/>
        <v>0</v>
      </c>
      <c r="Y63" s="130">
        <f t="shared" si="33"/>
        <v>0</v>
      </c>
      <c r="Z63" s="130">
        <f t="shared" si="33"/>
        <v>0</v>
      </c>
      <c r="AA63" s="130">
        <f t="shared" si="33"/>
        <v>0</v>
      </c>
      <c r="AB63" s="130">
        <f t="shared" si="33"/>
        <v>0</v>
      </c>
      <c r="AC63" s="130">
        <f t="shared" si="33"/>
        <v>0</v>
      </c>
      <c r="AD63" s="130">
        <f t="shared" si="33"/>
        <v>0</v>
      </c>
      <c r="AE63" s="130">
        <f t="shared" si="33"/>
        <v>0</v>
      </c>
      <c r="AF63" s="130">
        <f t="shared" si="33"/>
        <v>0</v>
      </c>
      <c r="AG63" s="130">
        <f t="shared" si="33"/>
        <v>0</v>
      </c>
      <c r="AH63" s="130">
        <f t="shared" si="33"/>
        <v>0</v>
      </c>
      <c r="AI63" s="130">
        <f t="shared" si="33"/>
        <v>0</v>
      </c>
    </row>
    <row r="64" spans="1:35" x14ac:dyDescent="0.25">
      <c r="A64" s="339" t="s">
        <v>355</v>
      </c>
      <c r="B64" s="89"/>
      <c r="C64" s="123"/>
      <c r="D64" s="89"/>
      <c r="E64" s="340">
        <v>0</v>
      </c>
      <c r="F64" s="217">
        <v>0</v>
      </c>
      <c r="G64" s="330">
        <f t="shared" ref="G64:AI64" si="34">+F64*$H$40</f>
        <v>0</v>
      </c>
      <c r="H64" s="330">
        <f t="shared" si="34"/>
        <v>0</v>
      </c>
      <c r="I64" s="330">
        <f t="shared" si="34"/>
        <v>0</v>
      </c>
      <c r="J64" s="330">
        <f t="shared" si="34"/>
        <v>0</v>
      </c>
      <c r="K64" s="330">
        <f t="shared" si="34"/>
        <v>0</v>
      </c>
      <c r="L64" s="330">
        <f t="shared" si="34"/>
        <v>0</v>
      </c>
      <c r="M64" s="330">
        <f t="shared" si="34"/>
        <v>0</v>
      </c>
      <c r="N64" s="330">
        <f t="shared" si="34"/>
        <v>0</v>
      </c>
      <c r="O64" s="330">
        <f t="shared" si="34"/>
        <v>0</v>
      </c>
      <c r="P64" s="330">
        <f t="shared" si="34"/>
        <v>0</v>
      </c>
      <c r="Q64" s="331">
        <f t="shared" si="34"/>
        <v>0</v>
      </c>
      <c r="R64" s="331">
        <f t="shared" si="34"/>
        <v>0</v>
      </c>
      <c r="S64" s="331">
        <f t="shared" si="34"/>
        <v>0</v>
      </c>
      <c r="T64" s="331">
        <f t="shared" si="34"/>
        <v>0</v>
      </c>
      <c r="U64" s="331">
        <f t="shared" si="34"/>
        <v>0</v>
      </c>
      <c r="V64" s="331">
        <f t="shared" si="34"/>
        <v>0</v>
      </c>
      <c r="W64" s="331">
        <f t="shared" si="34"/>
        <v>0</v>
      </c>
      <c r="X64" s="331">
        <f t="shared" si="34"/>
        <v>0</v>
      </c>
      <c r="Y64" s="331">
        <f t="shared" si="34"/>
        <v>0</v>
      </c>
      <c r="Z64" s="331">
        <f t="shared" si="34"/>
        <v>0</v>
      </c>
      <c r="AA64" s="331">
        <f t="shared" si="34"/>
        <v>0</v>
      </c>
      <c r="AB64" s="331">
        <f t="shared" si="34"/>
        <v>0</v>
      </c>
      <c r="AC64" s="331">
        <f t="shared" si="34"/>
        <v>0</v>
      </c>
      <c r="AD64" s="331">
        <f t="shared" si="34"/>
        <v>0</v>
      </c>
      <c r="AE64" s="331">
        <f t="shared" si="34"/>
        <v>0</v>
      </c>
      <c r="AF64" s="331">
        <f t="shared" si="34"/>
        <v>0</v>
      </c>
      <c r="AG64" s="331">
        <f t="shared" si="34"/>
        <v>0</v>
      </c>
      <c r="AH64" s="331">
        <f t="shared" si="34"/>
        <v>0</v>
      </c>
      <c r="AI64" s="331">
        <f t="shared" si="34"/>
        <v>0</v>
      </c>
    </row>
    <row r="65" spans="1:35" x14ac:dyDescent="0.25">
      <c r="A65" s="134" t="s">
        <v>356</v>
      </c>
      <c r="B65" s="89"/>
      <c r="C65" s="89"/>
      <c r="D65" s="89"/>
      <c r="E65" s="344">
        <f t="shared" ref="E65:AI65" si="35">SUM(E55:E64)</f>
        <v>0</v>
      </c>
      <c r="F65" s="344">
        <f t="shared" si="35"/>
        <v>0</v>
      </c>
      <c r="G65" s="344">
        <f t="shared" si="35"/>
        <v>0</v>
      </c>
      <c r="H65" s="344">
        <f t="shared" si="35"/>
        <v>0</v>
      </c>
      <c r="I65" s="344">
        <f t="shared" si="35"/>
        <v>0</v>
      </c>
      <c r="J65" s="344">
        <f t="shared" si="35"/>
        <v>0</v>
      </c>
      <c r="K65" s="344">
        <f t="shared" si="35"/>
        <v>0</v>
      </c>
      <c r="L65" s="344">
        <f t="shared" si="35"/>
        <v>0</v>
      </c>
      <c r="M65" s="344">
        <f t="shared" si="35"/>
        <v>0</v>
      </c>
      <c r="N65" s="344">
        <f t="shared" si="35"/>
        <v>0</v>
      </c>
      <c r="O65" s="344">
        <f t="shared" si="35"/>
        <v>0</v>
      </c>
      <c r="P65" s="344">
        <f t="shared" si="35"/>
        <v>0</v>
      </c>
      <c r="Q65" s="345">
        <f t="shared" si="35"/>
        <v>0</v>
      </c>
      <c r="R65" s="345">
        <f t="shared" si="35"/>
        <v>0</v>
      </c>
      <c r="S65" s="345">
        <f t="shared" si="35"/>
        <v>0</v>
      </c>
      <c r="T65" s="345">
        <f t="shared" si="35"/>
        <v>0</v>
      </c>
      <c r="U65" s="345">
        <f t="shared" si="35"/>
        <v>0</v>
      </c>
      <c r="V65" s="345">
        <f t="shared" si="35"/>
        <v>0</v>
      </c>
      <c r="W65" s="345">
        <f t="shared" si="35"/>
        <v>0</v>
      </c>
      <c r="X65" s="345">
        <f t="shared" si="35"/>
        <v>0</v>
      </c>
      <c r="Y65" s="345">
        <f t="shared" si="35"/>
        <v>0</v>
      </c>
      <c r="Z65" s="345">
        <f t="shared" si="35"/>
        <v>0</v>
      </c>
      <c r="AA65" s="345">
        <f t="shared" si="35"/>
        <v>0</v>
      </c>
      <c r="AB65" s="345">
        <f t="shared" si="35"/>
        <v>0</v>
      </c>
      <c r="AC65" s="345">
        <f t="shared" si="35"/>
        <v>0</v>
      </c>
      <c r="AD65" s="345">
        <f t="shared" si="35"/>
        <v>0</v>
      </c>
      <c r="AE65" s="345">
        <f t="shared" si="35"/>
        <v>0</v>
      </c>
      <c r="AF65" s="345">
        <f t="shared" si="35"/>
        <v>0</v>
      </c>
      <c r="AG65" s="345">
        <f t="shared" si="35"/>
        <v>0</v>
      </c>
      <c r="AH65" s="345">
        <f t="shared" si="35"/>
        <v>0</v>
      </c>
      <c r="AI65" s="345">
        <f t="shared" si="35"/>
        <v>0</v>
      </c>
    </row>
    <row r="66" spans="1:35" x14ac:dyDescent="0.25">
      <c r="A66" s="346" t="s">
        <v>357</v>
      </c>
      <c r="B66" s="89"/>
      <c r="C66" s="89"/>
      <c r="D66" s="89"/>
      <c r="E66" s="337"/>
      <c r="F66" s="96"/>
      <c r="G66" s="89"/>
      <c r="H66" s="89"/>
      <c r="I66" s="89"/>
      <c r="J66" s="89"/>
      <c r="K66" s="89"/>
      <c r="L66" s="145"/>
      <c r="M66" s="89"/>
      <c r="N66" s="89"/>
      <c r="O66" s="89"/>
      <c r="P66" s="89"/>
      <c r="Q66" s="130"/>
      <c r="R66" s="130"/>
      <c r="S66" s="130"/>
      <c r="T66" s="130"/>
      <c r="U66" s="130"/>
      <c r="V66" s="130"/>
      <c r="W66" s="130"/>
      <c r="X66" s="130"/>
      <c r="Y66" s="130"/>
      <c r="Z66" s="130"/>
      <c r="AA66" s="130"/>
      <c r="AB66" s="130"/>
      <c r="AC66" s="130"/>
      <c r="AD66" s="130"/>
      <c r="AE66" s="130"/>
      <c r="AF66" s="130"/>
      <c r="AG66" s="130"/>
      <c r="AH66" s="130"/>
      <c r="AI66" s="130"/>
    </row>
    <row r="67" spans="1:35" x14ac:dyDescent="0.25">
      <c r="A67" s="101" t="s">
        <v>358</v>
      </c>
      <c r="B67" s="89"/>
      <c r="C67" s="123"/>
      <c r="D67" s="89"/>
      <c r="E67" s="337">
        <v>0</v>
      </c>
      <c r="F67" s="131">
        <v>0</v>
      </c>
      <c r="G67" s="89">
        <f t="shared" ref="G67:AI67" si="36">+F67*$H$40</f>
        <v>0</v>
      </c>
      <c r="H67" s="89">
        <f t="shared" si="36"/>
        <v>0</v>
      </c>
      <c r="I67" s="89">
        <f t="shared" si="36"/>
        <v>0</v>
      </c>
      <c r="J67" s="89">
        <f t="shared" si="36"/>
        <v>0</v>
      </c>
      <c r="K67" s="89">
        <f t="shared" si="36"/>
        <v>0</v>
      </c>
      <c r="L67" s="89">
        <f t="shared" si="36"/>
        <v>0</v>
      </c>
      <c r="M67" s="89">
        <f t="shared" si="36"/>
        <v>0</v>
      </c>
      <c r="N67" s="89">
        <f t="shared" si="36"/>
        <v>0</v>
      </c>
      <c r="O67" s="89">
        <f t="shared" si="36"/>
        <v>0</v>
      </c>
      <c r="P67" s="89">
        <f t="shared" si="36"/>
        <v>0</v>
      </c>
      <c r="Q67" s="130">
        <f t="shared" si="36"/>
        <v>0</v>
      </c>
      <c r="R67" s="130">
        <f t="shared" si="36"/>
        <v>0</v>
      </c>
      <c r="S67" s="130">
        <f t="shared" si="36"/>
        <v>0</v>
      </c>
      <c r="T67" s="130">
        <f t="shared" si="36"/>
        <v>0</v>
      </c>
      <c r="U67" s="130">
        <f t="shared" si="36"/>
        <v>0</v>
      </c>
      <c r="V67" s="130">
        <f t="shared" si="36"/>
        <v>0</v>
      </c>
      <c r="W67" s="130">
        <f t="shared" si="36"/>
        <v>0</v>
      </c>
      <c r="X67" s="130">
        <f t="shared" si="36"/>
        <v>0</v>
      </c>
      <c r="Y67" s="130">
        <f t="shared" si="36"/>
        <v>0</v>
      </c>
      <c r="Z67" s="130">
        <f t="shared" si="36"/>
        <v>0</v>
      </c>
      <c r="AA67" s="130">
        <f t="shared" si="36"/>
        <v>0</v>
      </c>
      <c r="AB67" s="130">
        <f t="shared" si="36"/>
        <v>0</v>
      </c>
      <c r="AC67" s="130">
        <f t="shared" si="36"/>
        <v>0</v>
      </c>
      <c r="AD67" s="130">
        <f t="shared" si="36"/>
        <v>0</v>
      </c>
      <c r="AE67" s="130">
        <f t="shared" si="36"/>
        <v>0</v>
      </c>
      <c r="AF67" s="130">
        <f t="shared" si="36"/>
        <v>0</v>
      </c>
      <c r="AG67" s="130">
        <f t="shared" si="36"/>
        <v>0</v>
      </c>
      <c r="AH67" s="130">
        <f t="shared" si="36"/>
        <v>0</v>
      </c>
      <c r="AI67" s="130">
        <f t="shared" si="36"/>
        <v>0</v>
      </c>
    </row>
    <row r="68" spans="1:35" x14ac:dyDescent="0.25">
      <c r="A68" s="101" t="s">
        <v>359</v>
      </c>
      <c r="B68" s="89"/>
      <c r="C68" s="123"/>
      <c r="D68" s="89"/>
      <c r="E68" s="337">
        <v>0</v>
      </c>
      <c r="F68" s="131">
        <v>0</v>
      </c>
      <c r="G68" s="89">
        <f t="shared" ref="G68:AI68" si="37">+F68*$H$40</f>
        <v>0</v>
      </c>
      <c r="H68" s="89">
        <f t="shared" si="37"/>
        <v>0</v>
      </c>
      <c r="I68" s="89">
        <f t="shared" si="37"/>
        <v>0</v>
      </c>
      <c r="J68" s="89">
        <f t="shared" si="37"/>
        <v>0</v>
      </c>
      <c r="K68" s="89">
        <f t="shared" si="37"/>
        <v>0</v>
      </c>
      <c r="L68" s="89">
        <f t="shared" si="37"/>
        <v>0</v>
      </c>
      <c r="M68" s="89">
        <f t="shared" si="37"/>
        <v>0</v>
      </c>
      <c r="N68" s="89">
        <f t="shared" si="37"/>
        <v>0</v>
      </c>
      <c r="O68" s="89">
        <f t="shared" si="37"/>
        <v>0</v>
      </c>
      <c r="P68" s="89">
        <f t="shared" si="37"/>
        <v>0</v>
      </c>
      <c r="Q68" s="130">
        <f t="shared" si="37"/>
        <v>0</v>
      </c>
      <c r="R68" s="130">
        <f t="shared" si="37"/>
        <v>0</v>
      </c>
      <c r="S68" s="130">
        <f t="shared" si="37"/>
        <v>0</v>
      </c>
      <c r="T68" s="130">
        <f t="shared" si="37"/>
        <v>0</v>
      </c>
      <c r="U68" s="130">
        <f t="shared" si="37"/>
        <v>0</v>
      </c>
      <c r="V68" s="130">
        <f t="shared" si="37"/>
        <v>0</v>
      </c>
      <c r="W68" s="130">
        <f t="shared" si="37"/>
        <v>0</v>
      </c>
      <c r="X68" s="130">
        <f t="shared" si="37"/>
        <v>0</v>
      </c>
      <c r="Y68" s="130">
        <f t="shared" si="37"/>
        <v>0</v>
      </c>
      <c r="Z68" s="130">
        <f t="shared" si="37"/>
        <v>0</v>
      </c>
      <c r="AA68" s="130">
        <f t="shared" si="37"/>
        <v>0</v>
      </c>
      <c r="AB68" s="130">
        <f t="shared" si="37"/>
        <v>0</v>
      </c>
      <c r="AC68" s="130">
        <f t="shared" si="37"/>
        <v>0</v>
      </c>
      <c r="AD68" s="130">
        <f t="shared" si="37"/>
        <v>0</v>
      </c>
      <c r="AE68" s="130">
        <f t="shared" si="37"/>
        <v>0</v>
      </c>
      <c r="AF68" s="130">
        <f t="shared" si="37"/>
        <v>0</v>
      </c>
      <c r="AG68" s="130">
        <f t="shared" si="37"/>
        <v>0</v>
      </c>
      <c r="AH68" s="130">
        <f t="shared" si="37"/>
        <v>0</v>
      </c>
      <c r="AI68" s="130">
        <f t="shared" si="37"/>
        <v>0</v>
      </c>
    </row>
    <row r="69" spans="1:35" x14ac:dyDescent="0.25">
      <c r="A69" s="101" t="s">
        <v>360</v>
      </c>
      <c r="B69" s="89"/>
      <c r="C69" s="123"/>
      <c r="D69" s="89"/>
      <c r="E69" s="337">
        <v>0</v>
      </c>
      <c r="F69" s="131">
        <v>0</v>
      </c>
      <c r="G69" s="89">
        <f t="shared" ref="G69:AI69" si="38">+F69*$H$40</f>
        <v>0</v>
      </c>
      <c r="H69" s="89">
        <f t="shared" si="38"/>
        <v>0</v>
      </c>
      <c r="I69" s="89">
        <f t="shared" si="38"/>
        <v>0</v>
      </c>
      <c r="J69" s="89">
        <f t="shared" si="38"/>
        <v>0</v>
      </c>
      <c r="K69" s="89">
        <f t="shared" si="38"/>
        <v>0</v>
      </c>
      <c r="L69" s="89">
        <f t="shared" si="38"/>
        <v>0</v>
      </c>
      <c r="M69" s="89">
        <f t="shared" si="38"/>
        <v>0</v>
      </c>
      <c r="N69" s="89">
        <f t="shared" si="38"/>
        <v>0</v>
      </c>
      <c r="O69" s="89">
        <f t="shared" si="38"/>
        <v>0</v>
      </c>
      <c r="P69" s="89">
        <f t="shared" si="38"/>
        <v>0</v>
      </c>
      <c r="Q69" s="130">
        <f t="shared" si="38"/>
        <v>0</v>
      </c>
      <c r="R69" s="130">
        <f t="shared" si="38"/>
        <v>0</v>
      </c>
      <c r="S69" s="130">
        <f t="shared" si="38"/>
        <v>0</v>
      </c>
      <c r="T69" s="130">
        <f t="shared" si="38"/>
        <v>0</v>
      </c>
      <c r="U69" s="130">
        <f t="shared" si="38"/>
        <v>0</v>
      </c>
      <c r="V69" s="130">
        <f t="shared" si="38"/>
        <v>0</v>
      </c>
      <c r="W69" s="130">
        <f t="shared" si="38"/>
        <v>0</v>
      </c>
      <c r="X69" s="130">
        <f t="shared" si="38"/>
        <v>0</v>
      </c>
      <c r="Y69" s="130">
        <f t="shared" si="38"/>
        <v>0</v>
      </c>
      <c r="Z69" s="130">
        <f t="shared" si="38"/>
        <v>0</v>
      </c>
      <c r="AA69" s="130">
        <f t="shared" si="38"/>
        <v>0</v>
      </c>
      <c r="AB69" s="130">
        <f t="shared" si="38"/>
        <v>0</v>
      </c>
      <c r="AC69" s="130">
        <f t="shared" si="38"/>
        <v>0</v>
      </c>
      <c r="AD69" s="130">
        <f t="shared" si="38"/>
        <v>0</v>
      </c>
      <c r="AE69" s="130">
        <f t="shared" si="38"/>
        <v>0</v>
      </c>
      <c r="AF69" s="130">
        <f t="shared" si="38"/>
        <v>0</v>
      </c>
      <c r="AG69" s="130">
        <f t="shared" si="38"/>
        <v>0</v>
      </c>
      <c r="AH69" s="130">
        <f t="shared" si="38"/>
        <v>0</v>
      </c>
      <c r="AI69" s="130">
        <f t="shared" si="38"/>
        <v>0</v>
      </c>
    </row>
    <row r="70" spans="1:35" x14ac:dyDescent="0.25">
      <c r="A70" s="131" t="s">
        <v>361</v>
      </c>
      <c r="B70" s="123"/>
      <c r="C70" s="123"/>
      <c r="D70" s="89"/>
      <c r="E70" s="337">
        <v>0</v>
      </c>
      <c r="F70" s="131">
        <v>0</v>
      </c>
      <c r="G70" s="89">
        <f t="shared" ref="G70:AI70" si="39">+F70*$H$40</f>
        <v>0</v>
      </c>
      <c r="H70" s="89">
        <f t="shared" si="39"/>
        <v>0</v>
      </c>
      <c r="I70" s="89">
        <f t="shared" si="39"/>
        <v>0</v>
      </c>
      <c r="J70" s="89">
        <f t="shared" si="39"/>
        <v>0</v>
      </c>
      <c r="K70" s="89">
        <f t="shared" si="39"/>
        <v>0</v>
      </c>
      <c r="L70" s="89">
        <f t="shared" si="39"/>
        <v>0</v>
      </c>
      <c r="M70" s="89">
        <f t="shared" si="39"/>
        <v>0</v>
      </c>
      <c r="N70" s="89">
        <f t="shared" si="39"/>
        <v>0</v>
      </c>
      <c r="O70" s="89">
        <f t="shared" si="39"/>
        <v>0</v>
      </c>
      <c r="P70" s="89">
        <f t="shared" si="39"/>
        <v>0</v>
      </c>
      <c r="Q70" s="130">
        <f t="shared" si="39"/>
        <v>0</v>
      </c>
      <c r="R70" s="130">
        <f t="shared" si="39"/>
        <v>0</v>
      </c>
      <c r="S70" s="130">
        <f t="shared" si="39"/>
        <v>0</v>
      </c>
      <c r="T70" s="130">
        <f t="shared" si="39"/>
        <v>0</v>
      </c>
      <c r="U70" s="130">
        <f t="shared" si="39"/>
        <v>0</v>
      </c>
      <c r="V70" s="130">
        <f t="shared" si="39"/>
        <v>0</v>
      </c>
      <c r="W70" s="130">
        <f t="shared" si="39"/>
        <v>0</v>
      </c>
      <c r="X70" s="130">
        <f t="shared" si="39"/>
        <v>0</v>
      </c>
      <c r="Y70" s="130">
        <f t="shared" si="39"/>
        <v>0</v>
      </c>
      <c r="Z70" s="130">
        <f t="shared" si="39"/>
        <v>0</v>
      </c>
      <c r="AA70" s="130">
        <f t="shared" si="39"/>
        <v>0</v>
      </c>
      <c r="AB70" s="130">
        <f t="shared" si="39"/>
        <v>0</v>
      </c>
      <c r="AC70" s="130">
        <f t="shared" si="39"/>
        <v>0</v>
      </c>
      <c r="AD70" s="130">
        <f t="shared" si="39"/>
        <v>0</v>
      </c>
      <c r="AE70" s="130">
        <f t="shared" si="39"/>
        <v>0</v>
      </c>
      <c r="AF70" s="130">
        <f t="shared" si="39"/>
        <v>0</v>
      </c>
      <c r="AG70" s="130">
        <f t="shared" si="39"/>
        <v>0</v>
      </c>
      <c r="AH70" s="130">
        <f t="shared" si="39"/>
        <v>0</v>
      </c>
      <c r="AI70" s="130">
        <f t="shared" si="39"/>
        <v>0</v>
      </c>
    </row>
    <row r="71" spans="1:35" x14ac:dyDescent="0.25">
      <c r="A71" s="131" t="s">
        <v>362</v>
      </c>
      <c r="B71" s="123"/>
      <c r="C71" s="123"/>
      <c r="D71" s="89"/>
      <c r="E71" s="340">
        <v>0</v>
      </c>
      <c r="F71" s="347">
        <v>0</v>
      </c>
      <c r="G71" s="330">
        <f t="shared" ref="G71:AI71" si="40">+F71*$H$40</f>
        <v>0</v>
      </c>
      <c r="H71" s="330">
        <f t="shared" si="40"/>
        <v>0</v>
      </c>
      <c r="I71" s="330">
        <f t="shared" si="40"/>
        <v>0</v>
      </c>
      <c r="J71" s="330">
        <f t="shared" si="40"/>
        <v>0</v>
      </c>
      <c r="K71" s="330">
        <f t="shared" si="40"/>
        <v>0</v>
      </c>
      <c r="L71" s="330">
        <f t="shared" si="40"/>
        <v>0</v>
      </c>
      <c r="M71" s="330">
        <f t="shared" si="40"/>
        <v>0</v>
      </c>
      <c r="N71" s="330">
        <f t="shared" si="40"/>
        <v>0</v>
      </c>
      <c r="O71" s="330">
        <f t="shared" si="40"/>
        <v>0</v>
      </c>
      <c r="P71" s="330">
        <f t="shared" si="40"/>
        <v>0</v>
      </c>
      <c r="Q71" s="331">
        <f t="shared" si="40"/>
        <v>0</v>
      </c>
      <c r="R71" s="331">
        <f t="shared" si="40"/>
        <v>0</v>
      </c>
      <c r="S71" s="331">
        <f t="shared" si="40"/>
        <v>0</v>
      </c>
      <c r="T71" s="331">
        <f t="shared" si="40"/>
        <v>0</v>
      </c>
      <c r="U71" s="331">
        <f t="shared" si="40"/>
        <v>0</v>
      </c>
      <c r="V71" s="331">
        <f t="shared" si="40"/>
        <v>0</v>
      </c>
      <c r="W71" s="331">
        <f t="shared" si="40"/>
        <v>0</v>
      </c>
      <c r="X71" s="331">
        <f t="shared" si="40"/>
        <v>0</v>
      </c>
      <c r="Y71" s="331">
        <f t="shared" si="40"/>
        <v>0</v>
      </c>
      <c r="Z71" s="331">
        <f t="shared" si="40"/>
        <v>0</v>
      </c>
      <c r="AA71" s="331">
        <f t="shared" si="40"/>
        <v>0</v>
      </c>
      <c r="AB71" s="331">
        <f t="shared" si="40"/>
        <v>0</v>
      </c>
      <c r="AC71" s="331">
        <f t="shared" si="40"/>
        <v>0</v>
      </c>
      <c r="AD71" s="331">
        <f t="shared" si="40"/>
        <v>0</v>
      </c>
      <c r="AE71" s="331">
        <f t="shared" si="40"/>
        <v>0</v>
      </c>
      <c r="AF71" s="331">
        <f t="shared" si="40"/>
        <v>0</v>
      </c>
      <c r="AG71" s="331">
        <f t="shared" si="40"/>
        <v>0</v>
      </c>
      <c r="AH71" s="331">
        <f t="shared" si="40"/>
        <v>0</v>
      </c>
      <c r="AI71" s="331">
        <f t="shared" si="40"/>
        <v>0</v>
      </c>
    </row>
    <row r="72" spans="1:35" x14ac:dyDescent="0.25">
      <c r="A72" s="139" t="s">
        <v>363</v>
      </c>
      <c r="B72" s="89"/>
      <c r="C72" s="89"/>
      <c r="D72" s="89"/>
      <c r="E72" s="161">
        <f t="shared" ref="E72:AI72" si="41">SUM(E67:E71)</f>
        <v>0</v>
      </c>
      <c r="F72" s="348">
        <f t="shared" si="41"/>
        <v>0</v>
      </c>
      <c r="G72" s="140">
        <f t="shared" si="41"/>
        <v>0</v>
      </c>
      <c r="H72" s="140">
        <f t="shared" si="41"/>
        <v>0</v>
      </c>
      <c r="I72" s="140">
        <f t="shared" si="41"/>
        <v>0</v>
      </c>
      <c r="J72" s="140">
        <f t="shared" si="41"/>
        <v>0</v>
      </c>
      <c r="K72" s="140">
        <f t="shared" si="41"/>
        <v>0</v>
      </c>
      <c r="L72" s="140">
        <f t="shared" si="41"/>
        <v>0</v>
      </c>
      <c r="M72" s="140">
        <f t="shared" si="41"/>
        <v>0</v>
      </c>
      <c r="N72" s="140">
        <f t="shared" si="41"/>
        <v>0</v>
      </c>
      <c r="O72" s="140">
        <f t="shared" si="41"/>
        <v>0</v>
      </c>
      <c r="P72" s="140">
        <f t="shared" si="41"/>
        <v>0</v>
      </c>
      <c r="Q72" s="161">
        <f t="shared" si="41"/>
        <v>0</v>
      </c>
      <c r="R72" s="161">
        <f t="shared" si="41"/>
        <v>0</v>
      </c>
      <c r="S72" s="161">
        <f t="shared" si="41"/>
        <v>0</v>
      </c>
      <c r="T72" s="161">
        <f t="shared" si="41"/>
        <v>0</v>
      </c>
      <c r="U72" s="161">
        <f t="shared" si="41"/>
        <v>0</v>
      </c>
      <c r="V72" s="161">
        <f t="shared" si="41"/>
        <v>0</v>
      </c>
      <c r="W72" s="161">
        <f t="shared" si="41"/>
        <v>0</v>
      </c>
      <c r="X72" s="161">
        <f t="shared" si="41"/>
        <v>0</v>
      </c>
      <c r="Y72" s="161">
        <f t="shared" si="41"/>
        <v>0</v>
      </c>
      <c r="Z72" s="161">
        <f t="shared" si="41"/>
        <v>0</v>
      </c>
      <c r="AA72" s="161">
        <f t="shared" si="41"/>
        <v>0</v>
      </c>
      <c r="AB72" s="161">
        <f t="shared" si="41"/>
        <v>0</v>
      </c>
      <c r="AC72" s="161">
        <f t="shared" si="41"/>
        <v>0</v>
      </c>
      <c r="AD72" s="161">
        <f t="shared" si="41"/>
        <v>0</v>
      </c>
      <c r="AE72" s="161">
        <f t="shared" si="41"/>
        <v>0</v>
      </c>
      <c r="AF72" s="161">
        <f t="shared" si="41"/>
        <v>0</v>
      </c>
      <c r="AG72" s="161">
        <f t="shared" si="41"/>
        <v>0</v>
      </c>
      <c r="AH72" s="161">
        <f t="shared" si="41"/>
        <v>0</v>
      </c>
      <c r="AI72" s="161">
        <f t="shared" si="41"/>
        <v>0</v>
      </c>
    </row>
    <row r="73" spans="1:35" x14ac:dyDescent="0.25">
      <c r="A73" s="96"/>
      <c r="B73" s="89"/>
      <c r="C73" s="89"/>
      <c r="D73" s="89"/>
      <c r="E73" s="130"/>
      <c r="F73" s="96"/>
      <c r="G73" s="89"/>
      <c r="H73" s="89"/>
      <c r="I73" s="89"/>
      <c r="J73" s="89"/>
      <c r="K73" s="89"/>
      <c r="L73" s="145"/>
      <c r="M73" s="89"/>
      <c r="N73" s="89"/>
      <c r="O73" s="89"/>
      <c r="P73" s="89"/>
      <c r="Q73" s="130"/>
      <c r="R73" s="130"/>
      <c r="S73" s="130"/>
      <c r="T73" s="130"/>
      <c r="U73" s="130"/>
      <c r="V73" s="130"/>
      <c r="W73" s="130"/>
      <c r="X73" s="130"/>
      <c r="Y73" s="130"/>
      <c r="Z73" s="130"/>
      <c r="AA73" s="130"/>
      <c r="AB73" s="130"/>
      <c r="AC73" s="130"/>
      <c r="AD73" s="130"/>
      <c r="AE73" s="130"/>
      <c r="AF73" s="130"/>
      <c r="AG73" s="130"/>
      <c r="AH73" s="130"/>
      <c r="AI73" s="130"/>
    </row>
    <row r="74" spans="1:35" x14ac:dyDescent="0.25">
      <c r="A74" s="134" t="s">
        <v>364</v>
      </c>
      <c r="B74" s="135"/>
      <c r="C74" s="135"/>
      <c r="D74" s="135"/>
      <c r="E74" s="345">
        <f t="shared" ref="E74:AI74" si="42">(+E53+E65+E72)</f>
        <v>0</v>
      </c>
      <c r="F74" s="343">
        <f t="shared" si="42"/>
        <v>0</v>
      </c>
      <c r="G74" s="344">
        <f t="shared" si="42"/>
        <v>0</v>
      </c>
      <c r="H74" s="344">
        <f t="shared" si="42"/>
        <v>0</v>
      </c>
      <c r="I74" s="344">
        <f t="shared" si="42"/>
        <v>0</v>
      </c>
      <c r="J74" s="344">
        <f t="shared" si="42"/>
        <v>0</v>
      </c>
      <c r="K74" s="344">
        <f t="shared" si="42"/>
        <v>0</v>
      </c>
      <c r="L74" s="344">
        <f t="shared" si="42"/>
        <v>0</v>
      </c>
      <c r="M74" s="344">
        <f t="shared" si="42"/>
        <v>0</v>
      </c>
      <c r="N74" s="344">
        <f t="shared" si="42"/>
        <v>0</v>
      </c>
      <c r="O74" s="344">
        <f t="shared" si="42"/>
        <v>0</v>
      </c>
      <c r="P74" s="344">
        <f t="shared" si="42"/>
        <v>0</v>
      </c>
      <c r="Q74" s="345">
        <f t="shared" si="42"/>
        <v>0</v>
      </c>
      <c r="R74" s="345">
        <f t="shared" si="42"/>
        <v>0</v>
      </c>
      <c r="S74" s="345">
        <f t="shared" si="42"/>
        <v>0</v>
      </c>
      <c r="T74" s="345">
        <f t="shared" si="42"/>
        <v>0</v>
      </c>
      <c r="U74" s="345">
        <f t="shared" si="42"/>
        <v>0</v>
      </c>
      <c r="V74" s="345">
        <f t="shared" si="42"/>
        <v>0</v>
      </c>
      <c r="W74" s="345">
        <f t="shared" si="42"/>
        <v>0</v>
      </c>
      <c r="X74" s="345">
        <f t="shared" si="42"/>
        <v>0</v>
      </c>
      <c r="Y74" s="345">
        <f t="shared" si="42"/>
        <v>0</v>
      </c>
      <c r="Z74" s="345">
        <f t="shared" si="42"/>
        <v>0</v>
      </c>
      <c r="AA74" s="345">
        <f t="shared" si="42"/>
        <v>0</v>
      </c>
      <c r="AB74" s="345">
        <f t="shared" si="42"/>
        <v>0</v>
      </c>
      <c r="AC74" s="345">
        <f t="shared" si="42"/>
        <v>0</v>
      </c>
      <c r="AD74" s="345">
        <f t="shared" si="42"/>
        <v>0</v>
      </c>
      <c r="AE74" s="345">
        <f t="shared" si="42"/>
        <v>0</v>
      </c>
      <c r="AF74" s="345">
        <f t="shared" si="42"/>
        <v>0</v>
      </c>
      <c r="AG74" s="345">
        <f t="shared" si="42"/>
        <v>0</v>
      </c>
      <c r="AH74" s="345">
        <f t="shared" si="42"/>
        <v>0</v>
      </c>
      <c r="AI74" s="345">
        <f t="shared" si="42"/>
        <v>0</v>
      </c>
    </row>
    <row r="75" spans="1:35" x14ac:dyDescent="0.25">
      <c r="A75" s="322" t="s">
        <v>365</v>
      </c>
      <c r="B75" s="323"/>
      <c r="C75" s="323"/>
      <c r="D75" s="323"/>
      <c r="E75" s="349" t="e">
        <f t="shared" ref="E75:AI75" si="43">+E74/$C$27</f>
        <v>#DIV/0!</v>
      </c>
      <c r="F75" s="350" t="e">
        <f t="shared" si="43"/>
        <v>#DIV/0!</v>
      </c>
      <c r="G75" s="351" t="e">
        <f t="shared" si="43"/>
        <v>#DIV/0!</v>
      </c>
      <c r="H75" s="351" t="e">
        <f t="shared" si="43"/>
        <v>#DIV/0!</v>
      </c>
      <c r="I75" s="351" t="e">
        <f t="shared" si="43"/>
        <v>#DIV/0!</v>
      </c>
      <c r="J75" s="351" t="e">
        <f t="shared" si="43"/>
        <v>#DIV/0!</v>
      </c>
      <c r="K75" s="351" t="e">
        <f t="shared" si="43"/>
        <v>#DIV/0!</v>
      </c>
      <c r="L75" s="351" t="e">
        <f t="shared" si="43"/>
        <v>#DIV/0!</v>
      </c>
      <c r="M75" s="351" t="e">
        <f t="shared" si="43"/>
        <v>#DIV/0!</v>
      </c>
      <c r="N75" s="351" t="e">
        <f t="shared" si="43"/>
        <v>#DIV/0!</v>
      </c>
      <c r="O75" s="351" t="e">
        <f t="shared" si="43"/>
        <v>#DIV/0!</v>
      </c>
      <c r="P75" s="351" t="e">
        <f t="shared" si="43"/>
        <v>#DIV/0!</v>
      </c>
      <c r="Q75" s="349" t="e">
        <f t="shared" si="43"/>
        <v>#DIV/0!</v>
      </c>
      <c r="R75" s="349" t="e">
        <f t="shared" si="43"/>
        <v>#DIV/0!</v>
      </c>
      <c r="S75" s="349" t="e">
        <f t="shared" si="43"/>
        <v>#DIV/0!</v>
      </c>
      <c r="T75" s="349" t="e">
        <f t="shared" si="43"/>
        <v>#DIV/0!</v>
      </c>
      <c r="U75" s="349" t="e">
        <f t="shared" si="43"/>
        <v>#DIV/0!</v>
      </c>
      <c r="V75" s="349" t="e">
        <f t="shared" si="43"/>
        <v>#DIV/0!</v>
      </c>
      <c r="W75" s="349" t="e">
        <f t="shared" si="43"/>
        <v>#DIV/0!</v>
      </c>
      <c r="X75" s="349" t="e">
        <f t="shared" si="43"/>
        <v>#DIV/0!</v>
      </c>
      <c r="Y75" s="349" t="e">
        <f t="shared" si="43"/>
        <v>#DIV/0!</v>
      </c>
      <c r="Z75" s="349" t="e">
        <f t="shared" si="43"/>
        <v>#DIV/0!</v>
      </c>
      <c r="AA75" s="349" t="e">
        <f t="shared" si="43"/>
        <v>#DIV/0!</v>
      </c>
      <c r="AB75" s="349" t="e">
        <f t="shared" si="43"/>
        <v>#DIV/0!</v>
      </c>
      <c r="AC75" s="349" t="e">
        <f t="shared" si="43"/>
        <v>#DIV/0!</v>
      </c>
      <c r="AD75" s="349" t="e">
        <f t="shared" si="43"/>
        <v>#DIV/0!</v>
      </c>
      <c r="AE75" s="349" t="e">
        <f t="shared" si="43"/>
        <v>#DIV/0!</v>
      </c>
      <c r="AF75" s="349" t="e">
        <f t="shared" si="43"/>
        <v>#DIV/0!</v>
      </c>
      <c r="AG75" s="349" t="e">
        <f t="shared" si="43"/>
        <v>#DIV/0!</v>
      </c>
      <c r="AH75" s="349" t="e">
        <f t="shared" si="43"/>
        <v>#DIV/0!</v>
      </c>
      <c r="AI75" s="349" t="e">
        <f t="shared" si="43"/>
        <v>#DIV/0!</v>
      </c>
    </row>
    <row r="76" spans="1:35" x14ac:dyDescent="0.25">
      <c r="A76" s="223" t="s">
        <v>366</v>
      </c>
      <c r="B76" s="309"/>
      <c r="C76" s="309"/>
      <c r="D76" s="309"/>
      <c r="E76" s="333">
        <f t="shared" ref="E76:AI76" si="44">+E38-E74</f>
        <v>0</v>
      </c>
      <c r="F76" s="352">
        <f t="shared" si="44"/>
        <v>0</v>
      </c>
      <c r="G76" s="353">
        <f t="shared" si="44"/>
        <v>0</v>
      </c>
      <c r="H76" s="353">
        <f t="shared" si="44"/>
        <v>0</v>
      </c>
      <c r="I76" s="353">
        <f t="shared" si="44"/>
        <v>0</v>
      </c>
      <c r="J76" s="353">
        <f t="shared" si="44"/>
        <v>0</v>
      </c>
      <c r="K76" s="353">
        <f t="shared" si="44"/>
        <v>0</v>
      </c>
      <c r="L76" s="353">
        <f t="shared" si="44"/>
        <v>0</v>
      </c>
      <c r="M76" s="353">
        <f t="shared" si="44"/>
        <v>0</v>
      </c>
      <c r="N76" s="353">
        <f t="shared" si="44"/>
        <v>0</v>
      </c>
      <c r="O76" s="353">
        <f t="shared" si="44"/>
        <v>0</v>
      </c>
      <c r="P76" s="353">
        <f t="shared" si="44"/>
        <v>0</v>
      </c>
      <c r="Q76" s="333">
        <f t="shared" si="44"/>
        <v>0</v>
      </c>
      <c r="R76" s="333">
        <f t="shared" si="44"/>
        <v>0</v>
      </c>
      <c r="S76" s="333">
        <f t="shared" si="44"/>
        <v>0</v>
      </c>
      <c r="T76" s="333">
        <f t="shared" si="44"/>
        <v>0</v>
      </c>
      <c r="U76" s="333">
        <f t="shared" si="44"/>
        <v>0</v>
      </c>
      <c r="V76" s="333">
        <f t="shared" si="44"/>
        <v>0</v>
      </c>
      <c r="W76" s="333">
        <f t="shared" si="44"/>
        <v>0</v>
      </c>
      <c r="X76" s="333">
        <f t="shared" si="44"/>
        <v>0</v>
      </c>
      <c r="Y76" s="333">
        <f t="shared" si="44"/>
        <v>0</v>
      </c>
      <c r="Z76" s="333">
        <f t="shared" si="44"/>
        <v>0</v>
      </c>
      <c r="AA76" s="333">
        <f t="shared" si="44"/>
        <v>0</v>
      </c>
      <c r="AB76" s="333">
        <f t="shared" si="44"/>
        <v>0</v>
      </c>
      <c r="AC76" s="333">
        <f t="shared" si="44"/>
        <v>0</v>
      </c>
      <c r="AD76" s="333">
        <f t="shared" si="44"/>
        <v>0</v>
      </c>
      <c r="AE76" s="333">
        <f t="shared" si="44"/>
        <v>0</v>
      </c>
      <c r="AF76" s="333">
        <f t="shared" si="44"/>
        <v>0</v>
      </c>
      <c r="AG76" s="333">
        <f t="shared" si="44"/>
        <v>0</v>
      </c>
      <c r="AH76" s="333">
        <f t="shared" si="44"/>
        <v>0</v>
      </c>
      <c r="AI76" s="333">
        <f t="shared" si="44"/>
        <v>0</v>
      </c>
    </row>
    <row r="77" spans="1:35" x14ac:dyDescent="0.25">
      <c r="A77" s="354" t="s">
        <v>367</v>
      </c>
      <c r="B77" s="117"/>
      <c r="C77" s="117"/>
      <c r="D77" s="117"/>
      <c r="E77" s="167"/>
      <c r="F77" s="117"/>
      <c r="G77" s="117"/>
      <c r="H77" s="355"/>
      <c r="I77" s="117"/>
      <c r="J77" s="117"/>
      <c r="K77" s="117"/>
      <c r="L77" s="336"/>
      <c r="M77" s="117"/>
      <c r="N77" s="89"/>
      <c r="O77" s="117"/>
      <c r="P77" s="117"/>
      <c r="Q77" s="167"/>
      <c r="R77" s="167"/>
      <c r="S77" s="167"/>
      <c r="T77" s="167"/>
      <c r="U77" s="167"/>
      <c r="V77" s="167"/>
      <c r="W77" s="167"/>
      <c r="X77" s="167"/>
      <c r="Y77" s="167"/>
      <c r="Z77" s="167"/>
      <c r="AA77" s="167"/>
      <c r="AB77" s="167"/>
      <c r="AC77" s="167"/>
      <c r="AD77" s="167"/>
      <c r="AE77" s="167"/>
      <c r="AF77" s="167"/>
      <c r="AG77" s="167"/>
      <c r="AH77" s="167"/>
      <c r="AI77" s="167"/>
    </row>
    <row r="78" spans="1:35" s="265" customFormat="1" x14ac:dyDescent="0.25">
      <c r="A78" s="356"/>
      <c r="B78" s="357"/>
      <c r="C78" s="357"/>
      <c r="D78" s="358"/>
      <c r="E78" s="359">
        <v>0</v>
      </c>
      <c r="F78" s="358">
        <v>0</v>
      </c>
      <c r="G78" s="358">
        <v>0</v>
      </c>
      <c r="H78" s="358">
        <v>0</v>
      </c>
      <c r="I78" s="358">
        <v>0</v>
      </c>
      <c r="J78" s="358">
        <v>0</v>
      </c>
      <c r="K78" s="358">
        <v>0</v>
      </c>
      <c r="L78" s="358">
        <v>0</v>
      </c>
      <c r="M78" s="358">
        <v>0</v>
      </c>
      <c r="N78" s="358">
        <v>0</v>
      </c>
      <c r="O78" s="358">
        <v>0</v>
      </c>
      <c r="P78" s="358">
        <v>0</v>
      </c>
      <c r="Q78" s="358">
        <v>0</v>
      </c>
      <c r="R78" s="358">
        <v>0</v>
      </c>
      <c r="S78" s="358">
        <v>0</v>
      </c>
      <c r="T78" s="358">
        <v>0</v>
      </c>
      <c r="U78" s="358">
        <v>0</v>
      </c>
      <c r="V78" s="358">
        <v>0</v>
      </c>
      <c r="W78" s="358">
        <v>0</v>
      </c>
      <c r="X78" s="358">
        <v>0</v>
      </c>
      <c r="Y78" s="358">
        <v>0</v>
      </c>
      <c r="Z78" s="358">
        <v>0</v>
      </c>
      <c r="AA78" s="358">
        <v>0</v>
      </c>
      <c r="AB78" s="358">
        <v>0</v>
      </c>
      <c r="AC78" s="358">
        <v>0</v>
      </c>
      <c r="AD78" s="358">
        <v>0</v>
      </c>
      <c r="AE78" s="358">
        <v>0</v>
      </c>
      <c r="AF78" s="358">
        <v>0</v>
      </c>
      <c r="AG78" s="358">
        <v>0</v>
      </c>
      <c r="AH78" s="358">
        <v>0</v>
      </c>
      <c r="AI78" s="358">
        <v>0</v>
      </c>
    </row>
    <row r="79" spans="1:35" x14ac:dyDescent="0.25">
      <c r="A79" s="96" t="s">
        <v>368</v>
      </c>
      <c r="B79" s="89"/>
      <c r="C79" s="89"/>
      <c r="D79" s="89"/>
      <c r="E79" s="360">
        <v>0</v>
      </c>
      <c r="F79" s="158">
        <v>0</v>
      </c>
      <c r="G79" s="158" t="e">
        <f>+G76/G78</f>
        <v>#DIV/0!</v>
      </c>
      <c r="H79" s="158" t="e">
        <f t="shared" ref="H79:AI79" si="45">+H76/H78</f>
        <v>#DIV/0!</v>
      </c>
      <c r="I79" s="158" t="e">
        <f t="shared" si="45"/>
        <v>#DIV/0!</v>
      </c>
      <c r="J79" s="158" t="e">
        <f t="shared" si="45"/>
        <v>#DIV/0!</v>
      </c>
      <c r="K79" s="158" t="e">
        <f t="shared" si="45"/>
        <v>#DIV/0!</v>
      </c>
      <c r="L79" s="158" t="e">
        <f t="shared" si="45"/>
        <v>#DIV/0!</v>
      </c>
      <c r="M79" s="158" t="e">
        <f t="shared" si="45"/>
        <v>#DIV/0!</v>
      </c>
      <c r="N79" s="158" t="e">
        <f t="shared" si="45"/>
        <v>#DIV/0!</v>
      </c>
      <c r="O79" s="158" t="e">
        <f t="shared" si="45"/>
        <v>#DIV/0!</v>
      </c>
      <c r="P79" s="158" t="e">
        <f t="shared" si="45"/>
        <v>#DIV/0!</v>
      </c>
      <c r="Q79" s="158" t="e">
        <f t="shared" si="45"/>
        <v>#DIV/0!</v>
      </c>
      <c r="R79" s="158" t="e">
        <f t="shared" si="45"/>
        <v>#DIV/0!</v>
      </c>
      <c r="S79" s="158" t="e">
        <f t="shared" si="45"/>
        <v>#DIV/0!</v>
      </c>
      <c r="T79" s="158" t="e">
        <f t="shared" si="45"/>
        <v>#DIV/0!</v>
      </c>
      <c r="U79" s="158" t="e">
        <f t="shared" si="45"/>
        <v>#DIV/0!</v>
      </c>
      <c r="V79" s="158" t="e">
        <f t="shared" si="45"/>
        <v>#DIV/0!</v>
      </c>
      <c r="W79" s="158" t="e">
        <f t="shared" si="45"/>
        <v>#DIV/0!</v>
      </c>
      <c r="X79" s="158" t="e">
        <f t="shared" si="45"/>
        <v>#DIV/0!</v>
      </c>
      <c r="Y79" s="158" t="e">
        <f t="shared" si="45"/>
        <v>#DIV/0!</v>
      </c>
      <c r="Z79" s="158" t="e">
        <f t="shared" si="45"/>
        <v>#DIV/0!</v>
      </c>
      <c r="AA79" s="158" t="e">
        <f t="shared" si="45"/>
        <v>#DIV/0!</v>
      </c>
      <c r="AB79" s="158" t="e">
        <f t="shared" si="45"/>
        <v>#DIV/0!</v>
      </c>
      <c r="AC79" s="158" t="e">
        <f t="shared" si="45"/>
        <v>#DIV/0!</v>
      </c>
      <c r="AD79" s="158" t="e">
        <f t="shared" si="45"/>
        <v>#DIV/0!</v>
      </c>
      <c r="AE79" s="158" t="e">
        <f t="shared" si="45"/>
        <v>#DIV/0!</v>
      </c>
      <c r="AF79" s="158" t="e">
        <f t="shared" si="45"/>
        <v>#DIV/0!</v>
      </c>
      <c r="AG79" s="158" t="e">
        <f t="shared" si="45"/>
        <v>#DIV/0!</v>
      </c>
      <c r="AH79" s="158" t="e">
        <f t="shared" si="45"/>
        <v>#DIV/0!</v>
      </c>
      <c r="AI79" s="158" t="e">
        <f t="shared" si="45"/>
        <v>#DIV/0!</v>
      </c>
    </row>
    <row r="80" spans="1:35" x14ac:dyDescent="0.25">
      <c r="A80" s="361" t="s">
        <v>369</v>
      </c>
      <c r="B80" s="99"/>
      <c r="C80" s="99"/>
      <c r="D80" s="99"/>
      <c r="E80" s="362">
        <f>+E76-E78</f>
        <v>0</v>
      </c>
      <c r="F80" s="363">
        <f>+F76-F78</f>
        <v>0</v>
      </c>
      <c r="G80" s="363">
        <f>+G76-G78</f>
        <v>0</v>
      </c>
      <c r="H80" s="363">
        <f t="shared" ref="H80:AI80" si="46">+H76-H78</f>
        <v>0</v>
      </c>
      <c r="I80" s="363">
        <f t="shared" si="46"/>
        <v>0</v>
      </c>
      <c r="J80" s="363">
        <f t="shared" si="46"/>
        <v>0</v>
      </c>
      <c r="K80" s="363">
        <f t="shared" si="46"/>
        <v>0</v>
      </c>
      <c r="L80" s="363">
        <f t="shared" si="46"/>
        <v>0</v>
      </c>
      <c r="M80" s="363">
        <f t="shared" si="46"/>
        <v>0</v>
      </c>
      <c r="N80" s="363">
        <f t="shared" si="46"/>
        <v>0</v>
      </c>
      <c r="O80" s="363">
        <f t="shared" si="46"/>
        <v>0</v>
      </c>
      <c r="P80" s="363">
        <f t="shared" si="46"/>
        <v>0</v>
      </c>
      <c r="Q80" s="363">
        <f t="shared" si="46"/>
        <v>0</v>
      </c>
      <c r="R80" s="363">
        <f t="shared" si="46"/>
        <v>0</v>
      </c>
      <c r="S80" s="363">
        <f t="shared" si="46"/>
        <v>0</v>
      </c>
      <c r="T80" s="363">
        <f t="shared" si="46"/>
        <v>0</v>
      </c>
      <c r="U80" s="363">
        <f t="shared" si="46"/>
        <v>0</v>
      </c>
      <c r="V80" s="363">
        <f t="shared" si="46"/>
        <v>0</v>
      </c>
      <c r="W80" s="363">
        <f t="shared" si="46"/>
        <v>0</v>
      </c>
      <c r="X80" s="363">
        <f t="shared" si="46"/>
        <v>0</v>
      </c>
      <c r="Y80" s="363">
        <f t="shared" si="46"/>
        <v>0</v>
      </c>
      <c r="Z80" s="363">
        <f t="shared" si="46"/>
        <v>0</v>
      </c>
      <c r="AA80" s="363">
        <f t="shared" si="46"/>
        <v>0</v>
      </c>
      <c r="AB80" s="363">
        <f t="shared" si="46"/>
        <v>0</v>
      </c>
      <c r="AC80" s="363">
        <f t="shared" si="46"/>
        <v>0</v>
      </c>
      <c r="AD80" s="363">
        <f t="shared" si="46"/>
        <v>0</v>
      </c>
      <c r="AE80" s="363">
        <f t="shared" si="46"/>
        <v>0</v>
      </c>
      <c r="AF80" s="363">
        <f t="shared" si="46"/>
        <v>0</v>
      </c>
      <c r="AG80" s="363">
        <f t="shared" si="46"/>
        <v>0</v>
      </c>
      <c r="AH80" s="363">
        <f t="shared" si="46"/>
        <v>0</v>
      </c>
      <c r="AI80" s="363">
        <f t="shared" si="46"/>
        <v>0</v>
      </c>
    </row>
    <row r="81" spans="1:35" x14ac:dyDescent="0.25">
      <c r="A81" s="172"/>
      <c r="B81" s="141"/>
      <c r="C81" s="89"/>
      <c r="D81" s="89"/>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row>
    <row r="82" spans="1:35" x14ac:dyDescent="0.25">
      <c r="A82" s="364" t="s">
        <v>370</v>
      </c>
      <c r="B82" s="141"/>
      <c r="C82" s="89"/>
      <c r="D82" s="89"/>
      <c r="E82" s="224"/>
      <c r="F82" s="272" t="s">
        <v>291</v>
      </c>
      <c r="G82" s="314" t="s">
        <v>371</v>
      </c>
      <c r="H82" s="315">
        <v>1.02</v>
      </c>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row>
    <row r="83" spans="1:35" x14ac:dyDescent="0.25">
      <c r="A83" s="120" t="s">
        <v>372</v>
      </c>
      <c r="B83" s="117"/>
      <c r="C83" s="117"/>
      <c r="D83" s="117"/>
      <c r="E83" s="337">
        <f>'[3]Sources and Uses'!M67+'[3]Sources and Uses'!M70</f>
        <v>0</v>
      </c>
      <c r="F83" s="365">
        <f>(E83*$H$82)+F80</f>
        <v>0</v>
      </c>
      <c r="G83" s="366">
        <f t="shared" ref="G83:AI83" si="47">F83*$H$82+G80</f>
        <v>0</v>
      </c>
      <c r="H83" s="366">
        <f t="shared" si="47"/>
        <v>0</v>
      </c>
      <c r="I83" s="366">
        <f t="shared" si="47"/>
        <v>0</v>
      </c>
      <c r="J83" s="366">
        <f t="shared" si="47"/>
        <v>0</v>
      </c>
      <c r="K83" s="366">
        <f t="shared" si="47"/>
        <v>0</v>
      </c>
      <c r="L83" s="366">
        <f t="shared" si="47"/>
        <v>0</v>
      </c>
      <c r="M83" s="366">
        <f t="shared" si="47"/>
        <v>0</v>
      </c>
      <c r="N83" s="366">
        <f t="shared" si="47"/>
        <v>0</v>
      </c>
      <c r="O83" s="366">
        <f t="shared" si="47"/>
        <v>0</v>
      </c>
      <c r="P83" s="366">
        <f t="shared" si="47"/>
        <v>0</v>
      </c>
      <c r="Q83" s="367">
        <f t="shared" si="47"/>
        <v>0</v>
      </c>
      <c r="R83" s="367">
        <f t="shared" si="47"/>
        <v>0</v>
      </c>
      <c r="S83" s="367">
        <f t="shared" si="47"/>
        <v>0</v>
      </c>
      <c r="T83" s="367">
        <f t="shared" si="47"/>
        <v>0</v>
      </c>
      <c r="U83" s="367">
        <f t="shared" si="47"/>
        <v>0</v>
      </c>
      <c r="V83" s="367">
        <f t="shared" si="47"/>
        <v>0</v>
      </c>
      <c r="W83" s="367">
        <f t="shared" si="47"/>
        <v>0</v>
      </c>
      <c r="X83" s="367">
        <f t="shared" si="47"/>
        <v>0</v>
      </c>
      <c r="Y83" s="367">
        <f t="shared" si="47"/>
        <v>0</v>
      </c>
      <c r="Z83" s="367">
        <f t="shared" si="47"/>
        <v>0</v>
      </c>
      <c r="AA83" s="367">
        <f t="shared" si="47"/>
        <v>0</v>
      </c>
      <c r="AB83" s="367">
        <f t="shared" si="47"/>
        <v>0</v>
      </c>
      <c r="AC83" s="367">
        <f t="shared" si="47"/>
        <v>0</v>
      </c>
      <c r="AD83" s="367">
        <f t="shared" si="47"/>
        <v>0</v>
      </c>
      <c r="AE83" s="367">
        <f t="shared" si="47"/>
        <v>0</v>
      </c>
      <c r="AF83" s="367">
        <f t="shared" si="47"/>
        <v>0</v>
      </c>
      <c r="AG83" s="367">
        <f t="shared" si="47"/>
        <v>0</v>
      </c>
      <c r="AH83" s="367">
        <f t="shared" si="47"/>
        <v>0</v>
      </c>
      <c r="AI83" s="367">
        <f t="shared" si="47"/>
        <v>0</v>
      </c>
    </row>
    <row r="84" spans="1:35" x14ac:dyDescent="0.25">
      <c r="A84" s="142" t="s">
        <v>373</v>
      </c>
      <c r="B84" s="99"/>
      <c r="C84" s="99"/>
      <c r="D84" s="99"/>
      <c r="E84" s="340">
        <f>'[3]Sources and Uses'!M71</f>
        <v>0</v>
      </c>
      <c r="F84" s="368">
        <f>F62</f>
        <v>0</v>
      </c>
      <c r="G84" s="369">
        <f t="shared" ref="G84:AI84" si="48">(F84*$H$82)+G62</f>
        <v>0</v>
      </c>
      <c r="H84" s="369">
        <f t="shared" si="48"/>
        <v>0</v>
      </c>
      <c r="I84" s="369">
        <f t="shared" si="48"/>
        <v>0</v>
      </c>
      <c r="J84" s="369">
        <f t="shared" si="48"/>
        <v>0</v>
      </c>
      <c r="K84" s="369">
        <f t="shared" si="48"/>
        <v>0</v>
      </c>
      <c r="L84" s="369">
        <f t="shared" si="48"/>
        <v>0</v>
      </c>
      <c r="M84" s="369">
        <f t="shared" si="48"/>
        <v>0</v>
      </c>
      <c r="N84" s="369">
        <f t="shared" si="48"/>
        <v>0</v>
      </c>
      <c r="O84" s="369">
        <f t="shared" si="48"/>
        <v>0</v>
      </c>
      <c r="P84" s="369">
        <f t="shared" si="48"/>
        <v>0</v>
      </c>
      <c r="Q84" s="370">
        <f t="shared" si="48"/>
        <v>0</v>
      </c>
      <c r="R84" s="370">
        <f t="shared" si="48"/>
        <v>0</v>
      </c>
      <c r="S84" s="370">
        <f t="shared" si="48"/>
        <v>0</v>
      </c>
      <c r="T84" s="370">
        <f t="shared" si="48"/>
        <v>0</v>
      </c>
      <c r="U84" s="370">
        <f t="shared" si="48"/>
        <v>0</v>
      </c>
      <c r="V84" s="370">
        <f t="shared" si="48"/>
        <v>0</v>
      </c>
      <c r="W84" s="370">
        <f t="shared" si="48"/>
        <v>0</v>
      </c>
      <c r="X84" s="370">
        <f t="shared" si="48"/>
        <v>0</v>
      </c>
      <c r="Y84" s="370">
        <f t="shared" si="48"/>
        <v>0</v>
      </c>
      <c r="Z84" s="370">
        <f t="shared" si="48"/>
        <v>0</v>
      </c>
      <c r="AA84" s="370">
        <f t="shared" si="48"/>
        <v>0</v>
      </c>
      <c r="AB84" s="370">
        <f t="shared" si="48"/>
        <v>0</v>
      </c>
      <c r="AC84" s="370">
        <f t="shared" si="48"/>
        <v>0</v>
      </c>
      <c r="AD84" s="370">
        <f t="shared" si="48"/>
        <v>0</v>
      </c>
      <c r="AE84" s="370">
        <f t="shared" si="48"/>
        <v>0</v>
      </c>
      <c r="AF84" s="370">
        <f t="shared" si="48"/>
        <v>0</v>
      </c>
      <c r="AG84" s="370">
        <f t="shared" si="48"/>
        <v>0</v>
      </c>
      <c r="AH84" s="370">
        <f t="shared" si="48"/>
        <v>0</v>
      </c>
      <c r="AI84" s="370">
        <f t="shared" si="48"/>
        <v>0</v>
      </c>
    </row>
    <row r="85" spans="1:35" x14ac:dyDescent="0.25">
      <c r="A85" s="141"/>
      <c r="B85" s="89"/>
      <c r="C85" s="89"/>
      <c r="D85" s="89"/>
      <c r="E85" s="140"/>
      <c r="F85" s="140"/>
      <c r="G85" s="140"/>
      <c r="H85" s="140"/>
      <c r="I85" s="140"/>
      <c r="J85" s="140"/>
      <c r="K85" s="140"/>
      <c r="L85" s="140"/>
      <c r="M85" s="140"/>
      <c r="N85" s="140"/>
    </row>
    <row r="86" spans="1:35" x14ac:dyDescent="0.25">
      <c r="A86" s="371" t="s">
        <v>374</v>
      </c>
      <c r="B86" s="372"/>
      <c r="C86" s="373"/>
      <c r="D86" s="89"/>
      <c r="E86" s="140"/>
      <c r="F86" s="140"/>
      <c r="G86" s="140"/>
      <c r="H86" s="140"/>
      <c r="I86" s="140"/>
      <c r="J86" s="140"/>
      <c r="K86" s="140"/>
      <c r="L86" s="140"/>
      <c r="M86" s="140"/>
      <c r="N86" s="140"/>
    </row>
    <row r="87" spans="1:35" x14ac:dyDescent="0.25">
      <c r="A87" s="371" t="s">
        <v>375</v>
      </c>
      <c r="B87" s="374"/>
      <c r="C87" s="375"/>
      <c r="D87" s="376"/>
      <c r="N87" s="89"/>
    </row>
    <row r="88" spans="1:35" x14ac:dyDescent="0.25">
      <c r="A88" s="79" t="s">
        <v>376</v>
      </c>
      <c r="D88" s="377"/>
      <c r="N88" s="89"/>
    </row>
    <row r="89" spans="1:35" x14ac:dyDescent="0.25">
      <c r="A89" s="371" t="s">
        <v>377</v>
      </c>
      <c r="B89" s="372"/>
      <c r="C89" s="281" t="e">
        <f>IRR(F76:AI76,C86)</f>
        <v>#NUM!</v>
      </c>
      <c r="N89" s="89"/>
    </row>
    <row r="90" spans="1:35" x14ac:dyDescent="0.25">
      <c r="N90" s="89"/>
    </row>
    <row r="91" spans="1:35" x14ac:dyDescent="0.25">
      <c r="N91" s="89"/>
    </row>
    <row r="92" spans="1:35" x14ac:dyDescent="0.25">
      <c r="N92" s="89"/>
    </row>
    <row r="93" spans="1:35" x14ac:dyDescent="0.25">
      <c r="N93" s="89"/>
    </row>
    <row r="94" spans="1:35" x14ac:dyDescent="0.25">
      <c r="N94" s="89"/>
    </row>
    <row r="95" spans="1:35" x14ac:dyDescent="0.25">
      <c r="N95" s="89"/>
    </row>
    <row r="96" spans="1:35" x14ac:dyDescent="0.25">
      <c r="N96" s="89"/>
    </row>
    <row r="97" spans="14:14" x14ac:dyDescent="0.25">
      <c r="N97" s="89"/>
    </row>
    <row r="98" spans="14:14" x14ac:dyDescent="0.25">
      <c r="N98" s="89"/>
    </row>
    <row r="99" spans="14:14" x14ac:dyDescent="0.25">
      <c r="N99" s="89"/>
    </row>
    <row r="100" spans="14:14" x14ac:dyDescent="0.25">
      <c r="N100" s="89"/>
    </row>
    <row r="101" spans="14:14" x14ac:dyDescent="0.25">
      <c r="N101" s="89"/>
    </row>
    <row r="102" spans="14:14" x14ac:dyDescent="0.25">
      <c r="N102" s="89"/>
    </row>
    <row r="103" spans="14:14" x14ac:dyDescent="0.25">
      <c r="N103" s="89"/>
    </row>
    <row r="104" spans="14:14" x14ac:dyDescent="0.25">
      <c r="N104" s="89"/>
    </row>
    <row r="105" spans="14:14" x14ac:dyDescent="0.25">
      <c r="N105" s="89"/>
    </row>
    <row r="106" spans="14:14" x14ac:dyDescent="0.25">
      <c r="N106" s="89"/>
    </row>
    <row r="107" spans="14:14" x14ac:dyDescent="0.25">
      <c r="N107" s="89"/>
    </row>
    <row r="108" spans="14:14" x14ac:dyDescent="0.25">
      <c r="N108" s="89"/>
    </row>
    <row r="109" spans="14:14" x14ac:dyDescent="0.25">
      <c r="N109" s="89"/>
    </row>
    <row r="110" spans="14:14" x14ac:dyDescent="0.25">
      <c r="N110" s="89"/>
    </row>
    <row r="111" spans="14:14" x14ac:dyDescent="0.25">
      <c r="N111" s="89"/>
    </row>
    <row r="112" spans="14:14" x14ac:dyDescent="0.25">
      <c r="N112" s="89"/>
    </row>
    <row r="113" spans="14:14" x14ac:dyDescent="0.25">
      <c r="N113" s="89"/>
    </row>
    <row r="114" spans="14:14" x14ac:dyDescent="0.25">
      <c r="N114" s="89"/>
    </row>
    <row r="115" spans="14:14" x14ac:dyDescent="0.25">
      <c r="N115" s="89"/>
    </row>
    <row r="116" spans="14:14" x14ac:dyDescent="0.25">
      <c r="N116" s="89"/>
    </row>
    <row r="117" spans="14:14" x14ac:dyDescent="0.25">
      <c r="N117" s="89"/>
    </row>
    <row r="118" spans="14:14" x14ac:dyDescent="0.25">
      <c r="N118" s="89"/>
    </row>
    <row r="119" spans="14:14" x14ac:dyDescent="0.25">
      <c r="N119" s="89"/>
    </row>
    <row r="120" spans="14:14" x14ac:dyDescent="0.25">
      <c r="N120" s="89"/>
    </row>
    <row r="121" spans="14:14" x14ac:dyDescent="0.25">
      <c r="N121" s="89"/>
    </row>
    <row r="122" spans="14:14" x14ac:dyDescent="0.25">
      <c r="N122" s="89"/>
    </row>
    <row r="123" spans="14:14" x14ac:dyDescent="0.25">
      <c r="N123" s="89"/>
    </row>
    <row r="124" spans="14:14" x14ac:dyDescent="0.25">
      <c r="N124" s="89"/>
    </row>
    <row r="125" spans="14:14" x14ac:dyDescent="0.25">
      <c r="N125" s="89"/>
    </row>
    <row r="126" spans="14:14" x14ac:dyDescent="0.25">
      <c r="N126" s="89"/>
    </row>
    <row r="127" spans="14:14" x14ac:dyDescent="0.25">
      <c r="N127" s="89"/>
    </row>
    <row r="128" spans="14:14" x14ac:dyDescent="0.25">
      <c r="N128" s="89"/>
    </row>
    <row r="129" spans="14:14" x14ac:dyDescent="0.25">
      <c r="N129" s="89"/>
    </row>
    <row r="130" spans="14:14" x14ac:dyDescent="0.25">
      <c r="N130" s="89"/>
    </row>
    <row r="131" spans="14:14" x14ac:dyDescent="0.25">
      <c r="N131" s="89"/>
    </row>
    <row r="132" spans="14:14" x14ac:dyDescent="0.25">
      <c r="N132" s="89"/>
    </row>
    <row r="133" spans="14:14" x14ac:dyDescent="0.25">
      <c r="N133" s="89"/>
    </row>
    <row r="134" spans="14:14" x14ac:dyDescent="0.25">
      <c r="N134" s="89"/>
    </row>
    <row r="135" spans="14:14" x14ac:dyDescent="0.25">
      <c r="N135" s="89"/>
    </row>
    <row r="136" spans="14:14" x14ac:dyDescent="0.25">
      <c r="N136" s="89"/>
    </row>
    <row r="137" spans="14:14" x14ac:dyDescent="0.25">
      <c r="N137" s="89"/>
    </row>
    <row r="138" spans="14:14" x14ac:dyDescent="0.25">
      <c r="N138" s="89"/>
    </row>
    <row r="139" spans="14:14" x14ac:dyDescent="0.25">
      <c r="N139" s="89"/>
    </row>
    <row r="140" spans="14:14" x14ac:dyDescent="0.25">
      <c r="N140" s="89"/>
    </row>
    <row r="141" spans="14:14" x14ac:dyDescent="0.25">
      <c r="N141" s="89"/>
    </row>
    <row r="142" spans="14:14" x14ac:dyDescent="0.25">
      <c r="N142" s="89"/>
    </row>
    <row r="143" spans="14:14" x14ac:dyDescent="0.25">
      <c r="N143" s="89"/>
    </row>
    <row r="144" spans="14:14" x14ac:dyDescent="0.25">
      <c r="N144" s="89"/>
    </row>
    <row r="145" spans="14:14" x14ac:dyDescent="0.25">
      <c r="N145" s="89"/>
    </row>
    <row r="146" spans="14:14" x14ac:dyDescent="0.25">
      <c r="N146" s="89"/>
    </row>
    <row r="147" spans="14:14" x14ac:dyDescent="0.25">
      <c r="N147" s="89"/>
    </row>
    <row r="148" spans="14:14" x14ac:dyDescent="0.25">
      <c r="N148" s="89"/>
    </row>
    <row r="149" spans="14:14" x14ac:dyDescent="0.25">
      <c r="N149" s="89"/>
    </row>
  </sheetData>
  <phoneticPr fontId="9" type="noConversion"/>
  <printOptions horizontalCentered="1"/>
  <pageMargins left="0.2" right="0.25" top="0.41" bottom="0.24" header="0.24" footer="0.16"/>
  <pageSetup scale="20" fitToWidth="2" orientation="landscape" horizontalDpi="300" verticalDpi="300" r:id="rId1"/>
  <headerFooter differentOddEven="1" alignWithMargins="0">
    <oddHeader xml:space="preserve">&amp;L&amp;"Arial,Bold"Form #5 &amp;C&amp;"Arial,Bold"Rental Operating Proforma&amp;R&amp;"Arial,Bold"PADD 62nd St, NE Re-issuance of Solicitation for Offers     </oddHeader>
  </headerFooter>
  <rowBreaks count="1" manualBreakCount="1">
    <brk id="30"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view="pageLayout" zoomScale="75" zoomScaleNormal="100" zoomScalePageLayoutView="75" workbookViewId="0">
      <selection activeCell="H15" sqref="H15:R15"/>
    </sheetView>
  </sheetViews>
  <sheetFormatPr defaultRowHeight="12.75" x14ac:dyDescent="0.2"/>
  <cols>
    <col min="1" max="1" width="29.140625" style="35" customWidth="1"/>
    <col min="2" max="8" width="16.7109375" style="36" customWidth="1"/>
    <col min="9" max="9" width="1.7109375" style="250" customWidth="1"/>
    <col min="10" max="10" width="1.140625" style="250" customWidth="1"/>
    <col min="11" max="11" width="10.7109375" style="36" bestFit="1" customWidth="1"/>
    <col min="12" max="12" width="10.140625" style="36" bestFit="1" customWidth="1"/>
    <col min="13" max="13" width="11" style="36" bestFit="1" customWidth="1"/>
    <col min="14" max="16384" width="9.140625" style="36"/>
  </cols>
  <sheetData>
    <row r="1" spans="1:13" ht="18.75" x14ac:dyDescent="0.3">
      <c r="A1" s="13" t="s">
        <v>32</v>
      </c>
    </row>
    <row r="2" spans="1:13" x14ac:dyDescent="0.2">
      <c r="A2" s="36"/>
    </row>
    <row r="3" spans="1:13" ht="15.75" x14ac:dyDescent="0.25">
      <c r="A3" s="229" t="s">
        <v>33</v>
      </c>
    </row>
    <row r="4" spans="1:13" x14ac:dyDescent="0.2">
      <c r="A4" s="37"/>
    </row>
    <row r="5" spans="1:13" x14ac:dyDescent="0.2">
      <c r="A5" s="37"/>
      <c r="B5" s="529" t="s">
        <v>31</v>
      </c>
      <c r="C5" s="530"/>
      <c r="D5" s="530"/>
      <c r="E5" s="530"/>
      <c r="F5" s="530"/>
      <c r="G5" s="530"/>
      <c r="H5" s="531"/>
    </row>
    <row r="6" spans="1:13" s="40" customFormat="1" ht="35.25" customHeight="1" x14ac:dyDescent="0.2">
      <c r="A6" s="244"/>
      <c r="B6" s="234" t="s">
        <v>248</v>
      </c>
      <c r="C6" s="235" t="s">
        <v>202</v>
      </c>
      <c r="D6" s="235" t="s">
        <v>203</v>
      </c>
      <c r="E6" s="235" t="s">
        <v>204</v>
      </c>
      <c r="F6" s="235" t="s">
        <v>205</v>
      </c>
      <c r="G6" s="235" t="s">
        <v>205</v>
      </c>
      <c r="H6" s="236" t="s">
        <v>206</v>
      </c>
      <c r="I6" s="251"/>
      <c r="J6" s="251"/>
    </row>
    <row r="7" spans="1:13" x14ac:dyDescent="0.2">
      <c r="A7" s="247" t="s">
        <v>207</v>
      </c>
      <c r="B7" s="256"/>
      <c r="C7" s="257" t="s">
        <v>674</v>
      </c>
      <c r="D7" s="257" t="s">
        <v>675</v>
      </c>
      <c r="E7" s="257" t="s">
        <v>676</v>
      </c>
      <c r="F7" s="257" t="s">
        <v>678</v>
      </c>
      <c r="G7" s="257" t="s">
        <v>677</v>
      </c>
      <c r="H7" s="258" t="s">
        <v>679</v>
      </c>
    </row>
    <row r="8" spans="1:13" x14ac:dyDescent="0.2">
      <c r="A8" s="247" t="s">
        <v>211</v>
      </c>
      <c r="B8" s="255"/>
      <c r="C8" s="253"/>
      <c r="D8" s="253"/>
      <c r="E8" s="253"/>
      <c r="F8" s="253"/>
      <c r="G8" s="253"/>
      <c r="H8" s="254"/>
    </row>
    <row r="9" spans="1:13" x14ac:dyDescent="0.2">
      <c r="A9" s="247" t="s">
        <v>214</v>
      </c>
      <c r="B9" s="255">
        <f>AVERAGE(C9:H9)</f>
        <v>0</v>
      </c>
      <c r="C9" s="253">
        <v>0</v>
      </c>
      <c r="D9" s="253">
        <v>0</v>
      </c>
      <c r="E9" s="253">
        <v>0</v>
      </c>
      <c r="F9" s="253">
        <v>0</v>
      </c>
      <c r="G9" s="253">
        <v>0</v>
      </c>
      <c r="H9" s="254">
        <v>0</v>
      </c>
      <c r="K9" s="381"/>
      <c r="L9" s="65"/>
    </row>
    <row r="10" spans="1:13" x14ac:dyDescent="0.2">
      <c r="A10" s="246" t="s">
        <v>161</v>
      </c>
      <c r="B10" s="237"/>
      <c r="C10" s="231"/>
      <c r="D10" s="231"/>
      <c r="E10" s="231"/>
      <c r="F10" s="231"/>
      <c r="G10" s="231"/>
      <c r="H10" s="238"/>
    </row>
    <row r="11" spans="1:13" s="230" customFormat="1" x14ac:dyDescent="0.2">
      <c r="A11" s="247" t="s">
        <v>200</v>
      </c>
      <c r="B11" s="379"/>
      <c r="C11" s="380"/>
      <c r="D11" s="380"/>
      <c r="E11" s="380"/>
      <c r="F11" s="380"/>
      <c r="G11" s="380"/>
      <c r="H11" s="380"/>
      <c r="I11" s="250"/>
      <c r="J11" s="250"/>
    </row>
    <row r="12" spans="1:13" s="230" customFormat="1" x14ac:dyDescent="0.2">
      <c r="A12" s="247" t="s">
        <v>212</v>
      </c>
      <c r="B12" s="379">
        <f>SUM(C12:H12)</f>
        <v>0</v>
      </c>
      <c r="C12" s="380">
        <f>C11*C8</f>
        <v>0</v>
      </c>
      <c r="D12" s="380">
        <f t="shared" ref="D12:H12" si="0">D11*D8</f>
        <v>0</v>
      </c>
      <c r="E12" s="380">
        <f t="shared" si="0"/>
        <v>0</v>
      </c>
      <c r="F12" s="380">
        <f t="shared" si="0"/>
        <v>0</v>
      </c>
      <c r="G12" s="380">
        <f t="shared" si="0"/>
        <v>0</v>
      </c>
      <c r="H12" s="380">
        <f t="shared" si="0"/>
        <v>0</v>
      </c>
      <c r="I12" s="250"/>
      <c r="J12" s="250"/>
    </row>
    <row r="13" spans="1:13" x14ac:dyDescent="0.2">
      <c r="A13" s="247" t="s">
        <v>162</v>
      </c>
      <c r="B13" s="379">
        <f>SUM(C13:H13)</f>
        <v>0</v>
      </c>
      <c r="C13" s="380">
        <f>0.03*C11</f>
        <v>0</v>
      </c>
      <c r="D13" s="380">
        <f t="shared" ref="D13:H13" si="1">0.03*D11</f>
        <v>0</v>
      </c>
      <c r="E13" s="380">
        <f t="shared" si="1"/>
        <v>0</v>
      </c>
      <c r="F13" s="380">
        <f t="shared" si="1"/>
        <v>0</v>
      </c>
      <c r="G13" s="380">
        <f t="shared" si="1"/>
        <v>0</v>
      </c>
      <c r="H13" s="380">
        <f t="shared" si="1"/>
        <v>0</v>
      </c>
    </row>
    <row r="14" spans="1:13" x14ac:dyDescent="0.2">
      <c r="A14" s="247" t="s">
        <v>680</v>
      </c>
      <c r="B14" s="379">
        <f>SUM(C14:H14)</f>
        <v>0</v>
      </c>
      <c r="C14" s="380">
        <f>0.0145*C11</f>
        <v>0</v>
      </c>
      <c r="D14" s="380">
        <f t="shared" ref="D14:H14" si="2">0.0145*D11</f>
        <v>0</v>
      </c>
      <c r="E14" s="380">
        <f t="shared" si="2"/>
        <v>0</v>
      </c>
      <c r="F14" s="380">
        <f t="shared" si="2"/>
        <v>0</v>
      </c>
      <c r="G14" s="380">
        <f t="shared" si="2"/>
        <v>0</v>
      </c>
      <c r="H14" s="380">
        <f t="shared" si="2"/>
        <v>0</v>
      </c>
      <c r="K14" s="36">
        <v>1</v>
      </c>
      <c r="L14" s="36">
        <v>2</v>
      </c>
      <c r="M14" s="36">
        <v>3</v>
      </c>
    </row>
    <row r="15" spans="1:13" x14ac:dyDescent="0.2">
      <c r="A15" s="246" t="s">
        <v>208</v>
      </c>
      <c r="B15" s="381"/>
      <c r="C15" s="381">
        <f t="shared" ref="C15:G15" si="3">C11-(C13+C14)</f>
        <v>0</v>
      </c>
      <c r="D15" s="381">
        <f t="shared" si="3"/>
        <v>0</v>
      </c>
      <c r="E15" s="381">
        <f t="shared" si="3"/>
        <v>0</v>
      </c>
      <c r="F15" s="381">
        <f t="shared" si="3"/>
        <v>0</v>
      </c>
      <c r="G15" s="381">
        <f t="shared" si="3"/>
        <v>0</v>
      </c>
      <c r="H15" s="381"/>
      <c r="K15" s="383"/>
      <c r="L15" s="383"/>
      <c r="M15" s="383"/>
    </row>
    <row r="16" spans="1:13" s="230" customFormat="1" ht="25.5" x14ac:dyDescent="0.2">
      <c r="A16" s="248" t="s">
        <v>209</v>
      </c>
      <c r="B16" s="379">
        <f>SUM(C16:H16)</f>
        <v>0</v>
      </c>
      <c r="C16" s="380">
        <f>C8*C15</f>
        <v>0</v>
      </c>
      <c r="D16" s="380">
        <f t="shared" ref="D16:H16" si="4">D8*D15</f>
        <v>0</v>
      </c>
      <c r="E16" s="380">
        <f t="shared" si="4"/>
        <v>0</v>
      </c>
      <c r="F16" s="380">
        <f t="shared" si="4"/>
        <v>0</v>
      </c>
      <c r="G16" s="380">
        <f t="shared" ref="G16" si="5">G8*G15</f>
        <v>0</v>
      </c>
      <c r="H16" s="382">
        <f t="shared" si="4"/>
        <v>0</v>
      </c>
      <c r="I16" s="250" t="s">
        <v>157</v>
      </c>
      <c r="J16" s="252" t="s">
        <v>157</v>
      </c>
    </row>
    <row r="17" spans="1:10" x14ac:dyDescent="0.2">
      <c r="A17" s="245"/>
      <c r="B17" s="237"/>
      <c r="C17" s="231"/>
      <c r="D17" s="231"/>
      <c r="E17" s="231"/>
      <c r="F17" s="231"/>
      <c r="G17" s="231"/>
      <c r="H17" s="238"/>
    </row>
    <row r="18" spans="1:10" ht="25.5" x14ac:dyDescent="0.2">
      <c r="A18" s="246" t="s">
        <v>134</v>
      </c>
      <c r="B18" s="237"/>
      <c r="C18" s="231"/>
      <c r="D18" s="231"/>
      <c r="E18" s="231"/>
      <c r="F18" s="231"/>
      <c r="G18" s="231"/>
      <c r="H18" s="238"/>
    </row>
    <row r="19" spans="1:10" s="230" customFormat="1" ht="31.5" customHeight="1" x14ac:dyDescent="0.2">
      <c r="A19" s="248" t="s">
        <v>210</v>
      </c>
      <c r="B19" s="241"/>
      <c r="C19" s="232">
        <v>0</v>
      </c>
      <c r="D19" s="232">
        <v>0</v>
      </c>
      <c r="E19" s="232">
        <v>0</v>
      </c>
      <c r="F19" s="232">
        <v>0</v>
      </c>
      <c r="G19" s="232">
        <v>0</v>
      </c>
      <c r="H19" s="240">
        <v>0</v>
      </c>
      <c r="I19" s="250"/>
      <c r="J19" s="250"/>
    </row>
    <row r="20" spans="1:10" s="230" customFormat="1" ht="31.5" customHeight="1" x14ac:dyDescent="0.2">
      <c r="A20" s="248" t="s">
        <v>28</v>
      </c>
      <c r="B20" s="242">
        <f>SUM(C20:H20)</f>
        <v>0</v>
      </c>
      <c r="C20" s="232">
        <f t="shared" ref="C20:H20" si="6">C19*C8</f>
        <v>0</v>
      </c>
      <c r="D20" s="232">
        <f t="shared" si="6"/>
        <v>0</v>
      </c>
      <c r="E20" s="232">
        <f t="shared" si="6"/>
        <v>0</v>
      </c>
      <c r="F20" s="232">
        <f t="shared" si="6"/>
        <v>0</v>
      </c>
      <c r="G20" s="232">
        <f t="shared" si="6"/>
        <v>0</v>
      </c>
      <c r="H20" s="240">
        <f t="shared" si="6"/>
        <v>0</v>
      </c>
      <c r="I20" s="250"/>
      <c r="J20" s="250"/>
    </row>
    <row r="21" spans="1:10" ht="13.5" customHeight="1" x14ac:dyDescent="0.2">
      <c r="A21" s="245"/>
      <c r="B21" s="237"/>
      <c r="C21" s="231"/>
      <c r="D21" s="231"/>
      <c r="E21" s="231"/>
      <c r="F21" s="231"/>
      <c r="G21" s="231"/>
      <c r="H21" s="238"/>
    </row>
    <row r="22" spans="1:10" ht="27.75" customHeight="1" x14ac:dyDescent="0.2">
      <c r="A22" s="246" t="s">
        <v>189</v>
      </c>
      <c r="B22" s="237"/>
      <c r="C22" s="231"/>
      <c r="D22" s="231"/>
      <c r="E22" s="231"/>
      <c r="F22" s="231"/>
      <c r="G22" s="231"/>
      <c r="H22" s="238"/>
    </row>
    <row r="23" spans="1:10" s="230" customFormat="1" ht="29.25" customHeight="1" x14ac:dyDescent="0.2">
      <c r="A23" s="248" t="s">
        <v>24</v>
      </c>
      <c r="B23" s="241"/>
      <c r="C23" s="232">
        <v>0</v>
      </c>
      <c r="D23" s="232">
        <v>0</v>
      </c>
      <c r="E23" s="232">
        <v>0</v>
      </c>
      <c r="F23" s="232">
        <v>0</v>
      </c>
      <c r="G23" s="232">
        <v>0</v>
      </c>
      <c r="H23" s="240">
        <v>0</v>
      </c>
      <c r="I23" s="250"/>
      <c r="J23" s="250"/>
    </row>
    <row r="24" spans="1:10" s="230" customFormat="1" ht="28.5" customHeight="1" x14ac:dyDescent="0.2">
      <c r="A24" s="248" t="s">
        <v>27</v>
      </c>
      <c r="B24" s="242">
        <f>SUM(C24:H24)</f>
        <v>0</v>
      </c>
      <c r="C24" s="232">
        <f t="shared" ref="C24:H24" si="7">C23*C8</f>
        <v>0</v>
      </c>
      <c r="D24" s="232">
        <f t="shared" si="7"/>
        <v>0</v>
      </c>
      <c r="E24" s="232">
        <f t="shared" si="7"/>
        <v>0</v>
      </c>
      <c r="F24" s="232">
        <f t="shared" si="7"/>
        <v>0</v>
      </c>
      <c r="G24" s="232">
        <f t="shared" si="7"/>
        <v>0</v>
      </c>
      <c r="H24" s="240">
        <f t="shared" si="7"/>
        <v>0</v>
      </c>
      <c r="I24" s="250"/>
      <c r="J24" s="250"/>
    </row>
    <row r="25" spans="1:10" x14ac:dyDescent="0.2">
      <c r="A25" s="245"/>
      <c r="B25" s="237"/>
      <c r="C25" s="231"/>
      <c r="D25" s="231"/>
      <c r="E25" s="231"/>
      <c r="F25" s="231"/>
      <c r="G25" s="231"/>
      <c r="H25" s="238"/>
    </row>
    <row r="26" spans="1:10" x14ac:dyDescent="0.2">
      <c r="A26" s="246" t="s">
        <v>133</v>
      </c>
      <c r="B26" s="237"/>
      <c r="C26" s="231"/>
      <c r="D26" s="231"/>
      <c r="E26" s="231"/>
      <c r="F26" s="231"/>
      <c r="G26" s="231"/>
      <c r="H26" s="238"/>
    </row>
    <row r="27" spans="1:10" s="230" customFormat="1" ht="24" customHeight="1" x14ac:dyDescent="0.2">
      <c r="A27" s="248" t="s">
        <v>25</v>
      </c>
      <c r="B27" s="241"/>
      <c r="C27" s="232">
        <v>0</v>
      </c>
      <c r="D27" s="232">
        <v>0</v>
      </c>
      <c r="E27" s="232">
        <v>0</v>
      </c>
      <c r="F27" s="232">
        <v>0</v>
      </c>
      <c r="G27" s="232">
        <v>0</v>
      </c>
      <c r="H27" s="240">
        <v>0</v>
      </c>
      <c r="I27" s="250"/>
      <c r="J27" s="250"/>
    </row>
    <row r="28" spans="1:10" s="230" customFormat="1" ht="29.25" customHeight="1" x14ac:dyDescent="0.2">
      <c r="A28" s="248" t="s">
        <v>26</v>
      </c>
      <c r="B28" s="239">
        <f>SUM(C28:H28)</f>
        <v>0</v>
      </c>
      <c r="C28" s="232">
        <v>0</v>
      </c>
      <c r="D28" s="232">
        <f>D8*D27</f>
        <v>0</v>
      </c>
      <c r="E28" s="232">
        <f>E8*E27</f>
        <v>0</v>
      </c>
      <c r="F28" s="232">
        <f>F8*F27</f>
        <v>0</v>
      </c>
      <c r="G28" s="232">
        <f>G8*G27</f>
        <v>0</v>
      </c>
      <c r="H28" s="240">
        <f>H8*H27</f>
        <v>0</v>
      </c>
      <c r="I28" s="250"/>
      <c r="J28" s="250"/>
    </row>
    <row r="29" spans="1:10" s="230" customFormat="1" ht="18" customHeight="1" x14ac:dyDescent="0.2">
      <c r="A29" s="248" t="s">
        <v>137</v>
      </c>
      <c r="B29" s="239" t="e">
        <f>AVERAGE(C29,D29,E29,F29,H29)</f>
        <v>#DIV/0!</v>
      </c>
      <c r="C29" s="232" t="e">
        <f>C28/C9</f>
        <v>#DIV/0!</v>
      </c>
      <c r="D29" s="232" t="e">
        <f>D9/D28</f>
        <v>#DIV/0!</v>
      </c>
      <c r="E29" s="232" t="e">
        <f>E9/E28</f>
        <v>#DIV/0!</v>
      </c>
      <c r="F29" s="232" t="e">
        <f>F9/F28</f>
        <v>#DIV/0!</v>
      </c>
      <c r="G29" s="232" t="e">
        <f>G9/G28</f>
        <v>#DIV/0!</v>
      </c>
      <c r="H29" s="240" t="e">
        <f>H9/H28</f>
        <v>#DIV/0!</v>
      </c>
      <c r="I29" s="250"/>
      <c r="J29" s="250"/>
    </row>
    <row r="30" spans="1:10" x14ac:dyDescent="0.2">
      <c r="A30" s="245"/>
      <c r="B30" s="237"/>
      <c r="C30" s="231"/>
      <c r="D30" s="231"/>
      <c r="E30" s="231"/>
      <c r="F30" s="231"/>
      <c r="G30" s="231"/>
      <c r="H30" s="238"/>
    </row>
    <row r="31" spans="1:10" x14ac:dyDescent="0.2">
      <c r="A31" s="246"/>
      <c r="B31" s="237"/>
      <c r="C31" s="231"/>
      <c r="D31" s="231"/>
      <c r="E31" s="231"/>
      <c r="F31" s="231"/>
      <c r="G31" s="231"/>
      <c r="H31" s="238"/>
    </row>
    <row r="32" spans="1:10" s="55" customFormat="1" ht="27" customHeight="1" x14ac:dyDescent="0.2">
      <c r="A32" s="249" t="s">
        <v>136</v>
      </c>
      <c r="B32" s="241"/>
      <c r="C32" s="233"/>
      <c r="D32" s="233"/>
      <c r="E32" s="233"/>
      <c r="F32" s="233"/>
      <c r="G32" s="233"/>
      <c r="H32" s="243"/>
      <c r="I32" s="250"/>
      <c r="J32" s="250"/>
    </row>
    <row r="33" spans="1:10" s="230" customFormat="1" ht="27" customHeight="1" x14ac:dyDescent="0.2">
      <c r="A33" s="248" t="s">
        <v>135</v>
      </c>
      <c r="B33" s="241"/>
      <c r="C33" s="232">
        <f t="shared" ref="C33:H33" si="8">C19+C23+C27</f>
        <v>0</v>
      </c>
      <c r="D33" s="232">
        <f t="shared" si="8"/>
        <v>0</v>
      </c>
      <c r="E33" s="232">
        <f t="shared" si="8"/>
        <v>0</v>
      </c>
      <c r="F33" s="232">
        <f t="shared" si="8"/>
        <v>0</v>
      </c>
      <c r="G33" s="232">
        <f t="shared" si="8"/>
        <v>0</v>
      </c>
      <c r="H33" s="240">
        <f t="shared" si="8"/>
        <v>0</v>
      </c>
      <c r="I33" s="250"/>
      <c r="J33" s="250"/>
    </row>
    <row r="34" spans="1:10" s="230" customFormat="1" ht="25.5" x14ac:dyDescent="0.2">
      <c r="A34" s="248" t="s">
        <v>29</v>
      </c>
      <c r="B34" s="239">
        <f>SUM(C34:H34)</f>
        <v>0</v>
      </c>
      <c r="C34" s="232">
        <f t="shared" ref="C34:H34" si="9">C28+C24+C20</f>
        <v>0</v>
      </c>
      <c r="D34" s="232">
        <f t="shared" si="9"/>
        <v>0</v>
      </c>
      <c r="E34" s="232">
        <f t="shared" si="9"/>
        <v>0</v>
      </c>
      <c r="F34" s="232">
        <f t="shared" si="9"/>
        <v>0</v>
      </c>
      <c r="G34" s="232">
        <f t="shared" si="9"/>
        <v>0</v>
      </c>
      <c r="H34" s="240">
        <f t="shared" si="9"/>
        <v>0</v>
      </c>
      <c r="I34" s="250" t="e">
        <f>$B$34/I$9</f>
        <v>#DIV/0!</v>
      </c>
      <c r="J34" s="250"/>
    </row>
    <row r="35" spans="1:10" s="230" customFormat="1" ht="20.25" customHeight="1" x14ac:dyDescent="0.2">
      <c r="A35" s="248" t="s">
        <v>138</v>
      </c>
      <c r="B35" s="239" t="e">
        <f>SUM(C35:H35)</f>
        <v>#DIV/0!</v>
      </c>
      <c r="C35" s="232" t="e">
        <f t="shared" ref="C35:H35" si="10">C34/C9</f>
        <v>#DIV/0!</v>
      </c>
      <c r="D35" s="232" t="e">
        <f t="shared" si="10"/>
        <v>#DIV/0!</v>
      </c>
      <c r="E35" s="232" t="e">
        <f t="shared" si="10"/>
        <v>#DIV/0!</v>
      </c>
      <c r="F35" s="232" t="e">
        <f t="shared" si="10"/>
        <v>#DIV/0!</v>
      </c>
      <c r="G35" s="232" t="e">
        <f t="shared" si="10"/>
        <v>#DIV/0!</v>
      </c>
      <c r="H35" s="240" t="e">
        <f t="shared" si="10"/>
        <v>#DIV/0!</v>
      </c>
      <c r="I35" s="250"/>
      <c r="J35" s="250"/>
    </row>
    <row r="36" spans="1:10" x14ac:dyDescent="0.2">
      <c r="A36" s="246"/>
      <c r="B36" s="237"/>
      <c r="C36" s="231"/>
      <c r="D36" s="231"/>
      <c r="E36" s="231"/>
      <c r="F36" s="231"/>
      <c r="G36" s="231"/>
      <c r="H36" s="238"/>
    </row>
    <row r="37" spans="1:10" x14ac:dyDescent="0.2">
      <c r="A37" s="246" t="s">
        <v>183</v>
      </c>
      <c r="B37" s="237"/>
      <c r="C37" s="231"/>
      <c r="D37" s="231"/>
      <c r="E37" s="231"/>
      <c r="F37" s="231"/>
      <c r="G37" s="231"/>
      <c r="H37" s="238"/>
    </row>
    <row r="38" spans="1:10" x14ac:dyDescent="0.2">
      <c r="A38" s="245" t="s">
        <v>213</v>
      </c>
      <c r="B38" s="237">
        <f t="shared" ref="B38:H38" si="11">B16-B34</f>
        <v>0</v>
      </c>
      <c r="C38" s="231">
        <f t="shared" si="11"/>
        <v>0</v>
      </c>
      <c r="D38" s="231">
        <f t="shared" si="11"/>
        <v>0</v>
      </c>
      <c r="E38" s="231">
        <f t="shared" si="11"/>
        <v>0</v>
      </c>
      <c r="F38" s="231">
        <f t="shared" si="11"/>
        <v>0</v>
      </c>
      <c r="G38" s="231">
        <f t="shared" ref="G38" si="12">G16-G34</f>
        <v>0</v>
      </c>
      <c r="H38" s="238">
        <f t="shared" si="11"/>
        <v>0</v>
      </c>
    </row>
    <row r="39" spans="1:10" x14ac:dyDescent="0.2">
      <c r="A39" s="259" t="s">
        <v>228</v>
      </c>
      <c r="B39" s="260"/>
      <c r="C39" s="233"/>
      <c r="D39" s="233"/>
      <c r="E39" s="233"/>
      <c r="F39" s="233"/>
      <c r="G39" s="233"/>
      <c r="H39" s="243"/>
    </row>
    <row r="41" spans="1:10" x14ac:dyDescent="0.2">
      <c r="A41" s="41" t="s">
        <v>216</v>
      </c>
      <c r="B41"/>
    </row>
    <row r="42" spans="1:10" x14ac:dyDescent="0.2">
      <c r="A42" s="38" t="s">
        <v>220</v>
      </c>
      <c r="B42"/>
      <c r="C42" s="39" t="s">
        <v>229</v>
      </c>
      <c r="D42" s="39"/>
      <c r="E42" s="39"/>
      <c r="F42" s="39"/>
      <c r="G42" s="39"/>
      <c r="H42" s="39"/>
    </row>
    <row r="43" spans="1:10" x14ac:dyDescent="0.2">
      <c r="A43" s="38" t="s">
        <v>219</v>
      </c>
      <c r="B43"/>
      <c r="C43" s="39" t="s">
        <v>230</v>
      </c>
      <c r="D43" s="39"/>
      <c r="E43" s="39"/>
      <c r="F43" s="39"/>
      <c r="G43" s="39"/>
      <c r="H43" s="39"/>
    </row>
    <row r="44" spans="1:10" x14ac:dyDescent="0.2">
      <c r="A44" s="38" t="s">
        <v>218</v>
      </c>
      <c r="B44"/>
      <c r="C44" s="39"/>
      <c r="D44" s="39"/>
      <c r="E44" s="39"/>
      <c r="F44" s="39"/>
      <c r="G44" s="39"/>
      <c r="H44" s="39"/>
    </row>
    <row r="45" spans="1:10" x14ac:dyDescent="0.2">
      <c r="A45" s="38" t="s">
        <v>217</v>
      </c>
      <c r="B45"/>
    </row>
    <row r="46" spans="1:10" x14ac:dyDescent="0.2">
      <c r="A46" s="38" t="s">
        <v>221</v>
      </c>
      <c r="B46"/>
    </row>
    <row r="48" spans="1:10" x14ac:dyDescent="0.2">
      <c r="A48" s="66" t="s">
        <v>30</v>
      </c>
      <c r="B48" s="67"/>
      <c r="C48" s="67"/>
      <c r="D48" s="67"/>
      <c r="E48" s="67"/>
      <c r="F48" s="67"/>
      <c r="G48" s="67"/>
      <c r="H48" s="65"/>
    </row>
    <row r="49" spans="1:8" x14ac:dyDescent="0.2">
      <c r="A49" s="66"/>
      <c r="B49" s="67"/>
      <c r="C49" s="67"/>
      <c r="D49" s="67"/>
      <c r="E49" s="67"/>
      <c r="F49" s="67"/>
      <c r="G49" s="67"/>
      <c r="H49" s="65"/>
    </row>
  </sheetData>
  <mergeCells count="1">
    <mergeCell ref="B5:H5"/>
  </mergeCells>
  <phoneticPr fontId="11" type="noConversion"/>
  <pageMargins left="0.16" right="0.15" top="0.8" bottom="0.53" header="0.45" footer="0.2"/>
  <pageSetup scale="60" orientation="landscape" r:id="rId1"/>
  <headerFooter alignWithMargins="0">
    <oddHeader>&amp;L&amp;"Arial,Bold"Form #6&amp;C&amp;"Arial,Bold"Land Residual for Development Sites - Homeownership&amp;R&amp;"Arial,Bold"PADD 8th and T Street, NW Solicitation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37" zoomScaleNormal="100" workbookViewId="0">
      <selection sqref="A1:F1"/>
    </sheetView>
  </sheetViews>
  <sheetFormatPr defaultRowHeight="12.75" x14ac:dyDescent="0.2"/>
  <cols>
    <col min="2" max="2" width="17.140625" customWidth="1"/>
    <col min="3" max="3" width="17.7109375" customWidth="1"/>
    <col min="4" max="4" width="13.5703125" customWidth="1"/>
    <col min="5" max="5" width="15.42578125" customWidth="1"/>
    <col min="6" max="6" width="14.5703125" customWidth="1"/>
  </cols>
  <sheetData>
    <row r="1" spans="1:7" ht="14.25" x14ac:dyDescent="0.3">
      <c r="A1" s="532" t="s">
        <v>249</v>
      </c>
      <c r="B1" s="533"/>
      <c r="C1" s="533"/>
      <c r="D1" s="533"/>
      <c r="E1" s="533"/>
      <c r="F1" s="533"/>
    </row>
    <row r="2" spans="1:7" ht="15" x14ac:dyDescent="0.25">
      <c r="A2" s="42" t="s">
        <v>254</v>
      </c>
      <c r="B2" s="42"/>
      <c r="C2" s="42"/>
      <c r="D2" s="42"/>
      <c r="E2" s="42"/>
      <c r="F2" s="42"/>
      <c r="G2" s="42"/>
    </row>
    <row r="3" spans="1:7" ht="15" x14ac:dyDescent="0.25">
      <c r="A3" s="42" t="s">
        <v>253</v>
      </c>
      <c r="B3" s="42"/>
      <c r="C3" s="42"/>
      <c r="D3" s="42"/>
      <c r="E3" s="42"/>
      <c r="F3" s="42"/>
      <c r="G3" s="42"/>
    </row>
    <row r="4" spans="1:7" ht="15" x14ac:dyDescent="0.25">
      <c r="A4" s="42"/>
      <c r="B4" s="42"/>
      <c r="C4" s="42"/>
      <c r="D4" s="42"/>
      <c r="E4" s="42"/>
      <c r="F4" s="42"/>
      <c r="G4" s="42"/>
    </row>
    <row r="5" spans="1:7" ht="15" x14ac:dyDescent="0.25">
      <c r="A5" s="76"/>
      <c r="B5" s="77" t="s">
        <v>198</v>
      </c>
      <c r="C5" s="77" t="s">
        <v>198</v>
      </c>
      <c r="D5" s="77" t="s">
        <v>198</v>
      </c>
      <c r="E5" s="77" t="s">
        <v>198</v>
      </c>
      <c r="F5" s="77" t="s">
        <v>198</v>
      </c>
      <c r="G5" s="42"/>
    </row>
    <row r="6" spans="1:7" ht="15" x14ac:dyDescent="0.25">
      <c r="A6" s="78"/>
      <c r="B6" s="78"/>
      <c r="C6" s="78"/>
      <c r="D6" s="78"/>
      <c r="E6" s="78"/>
      <c r="F6" s="78"/>
      <c r="G6" s="42"/>
    </row>
    <row r="7" spans="1:7" ht="15" x14ac:dyDescent="0.25">
      <c r="A7" s="78" t="s">
        <v>190</v>
      </c>
      <c r="B7" s="78"/>
      <c r="C7" s="78"/>
      <c r="D7" s="78"/>
      <c r="E7" s="78"/>
      <c r="F7" s="78"/>
      <c r="G7" s="42"/>
    </row>
    <row r="8" spans="1:7" ht="15" x14ac:dyDescent="0.25">
      <c r="A8" s="78" t="s">
        <v>191</v>
      </c>
      <c r="B8" s="78"/>
      <c r="C8" s="78"/>
      <c r="D8" s="78"/>
      <c r="E8" s="78"/>
      <c r="F8" s="78"/>
      <c r="G8" s="42"/>
    </row>
    <row r="9" spans="1:7" ht="15" x14ac:dyDescent="0.25">
      <c r="A9" s="78" t="s">
        <v>192</v>
      </c>
      <c r="B9" s="78"/>
      <c r="C9" s="78"/>
      <c r="D9" s="78"/>
      <c r="E9" s="78"/>
      <c r="F9" s="78"/>
      <c r="G9" s="42"/>
    </row>
    <row r="10" spans="1:7" ht="15" x14ac:dyDescent="0.25">
      <c r="A10" s="78" t="s">
        <v>222</v>
      </c>
      <c r="B10" s="78"/>
      <c r="C10" s="78"/>
      <c r="D10" s="78"/>
      <c r="E10" s="78"/>
      <c r="F10" s="78"/>
      <c r="G10" s="42"/>
    </row>
    <row r="11" spans="1:7" ht="15" x14ac:dyDescent="0.25">
      <c r="A11" s="78" t="s">
        <v>193</v>
      </c>
      <c r="B11" s="78"/>
      <c r="C11" s="78"/>
      <c r="D11" s="78"/>
      <c r="E11" s="78"/>
      <c r="F11" s="78"/>
      <c r="G11" s="42"/>
    </row>
    <row r="12" spans="1:7" ht="15" x14ac:dyDescent="0.25">
      <c r="A12" s="78" t="s">
        <v>194</v>
      </c>
      <c r="B12" s="78"/>
      <c r="C12" s="78"/>
      <c r="D12" s="78"/>
      <c r="E12" s="78"/>
      <c r="F12" s="78"/>
      <c r="G12" s="42"/>
    </row>
    <row r="13" spans="1:7" ht="15" x14ac:dyDescent="0.25">
      <c r="A13" s="78" t="s">
        <v>195</v>
      </c>
      <c r="B13" s="78"/>
      <c r="C13" s="78"/>
      <c r="D13" s="78"/>
      <c r="E13" s="78"/>
      <c r="F13" s="78"/>
      <c r="G13" s="42"/>
    </row>
    <row r="14" spans="1:7" ht="15" x14ac:dyDescent="0.25">
      <c r="A14" s="78" t="s">
        <v>196</v>
      </c>
      <c r="B14" s="78"/>
      <c r="C14" s="78"/>
      <c r="D14" s="78"/>
      <c r="E14" s="78"/>
      <c r="F14" s="78"/>
      <c r="G14" s="42"/>
    </row>
    <row r="15" spans="1:7" ht="15" x14ac:dyDescent="0.25">
      <c r="A15" s="78" t="s">
        <v>223</v>
      </c>
      <c r="B15" s="78"/>
      <c r="C15" s="78"/>
      <c r="D15" s="78"/>
      <c r="E15" s="78"/>
      <c r="F15" s="78"/>
      <c r="G15" s="42"/>
    </row>
    <row r="16" spans="1:7" ht="15" x14ac:dyDescent="0.25">
      <c r="A16" s="78" t="s">
        <v>197</v>
      </c>
      <c r="B16" s="78"/>
      <c r="C16" s="78"/>
      <c r="D16" s="78"/>
      <c r="E16" s="78"/>
      <c r="F16" s="78"/>
      <c r="G16" s="42"/>
    </row>
    <row r="17" spans="1:7" ht="15" x14ac:dyDescent="0.25">
      <c r="A17" s="78" t="s">
        <v>175</v>
      </c>
      <c r="B17" s="78"/>
      <c r="C17" s="78"/>
      <c r="D17" s="78"/>
      <c r="E17" s="78"/>
      <c r="F17" s="78"/>
      <c r="G17" s="42"/>
    </row>
    <row r="18" spans="1:7" ht="15" x14ac:dyDescent="0.25">
      <c r="A18" s="78" t="s">
        <v>182</v>
      </c>
      <c r="B18" s="78"/>
      <c r="C18" s="78"/>
      <c r="D18" s="78"/>
      <c r="E18" s="78"/>
      <c r="F18" s="78"/>
      <c r="G18" s="42"/>
    </row>
    <row r="19" spans="1:7" ht="15" x14ac:dyDescent="0.25">
      <c r="A19" s="78"/>
      <c r="B19" s="78"/>
      <c r="C19" s="78"/>
      <c r="D19" s="78"/>
      <c r="E19" s="78"/>
      <c r="F19" s="78"/>
      <c r="G19" s="42"/>
    </row>
    <row r="20" spans="1:7" ht="15" x14ac:dyDescent="0.25">
      <c r="A20" s="42"/>
      <c r="B20" s="42"/>
      <c r="C20" s="42"/>
      <c r="D20" s="42"/>
      <c r="E20" s="42"/>
      <c r="F20" s="42"/>
      <c r="G20" s="42"/>
    </row>
    <row r="21" spans="1:7" ht="15" x14ac:dyDescent="0.25">
      <c r="A21" s="42"/>
      <c r="B21" s="42"/>
      <c r="C21" s="42"/>
      <c r="D21" s="42"/>
      <c r="E21" s="42"/>
      <c r="F21" s="42"/>
      <c r="G21" s="42"/>
    </row>
    <row r="22" spans="1:7" ht="105.75" customHeight="1" x14ac:dyDescent="0.25">
      <c r="A22" s="534" t="s">
        <v>250</v>
      </c>
      <c r="B22" s="535"/>
      <c r="C22" s="535"/>
      <c r="D22" s="535"/>
      <c r="E22" s="535"/>
      <c r="F22" s="535"/>
      <c r="G22" s="42"/>
    </row>
    <row r="23" spans="1:7" ht="15" x14ac:dyDescent="0.25">
      <c r="A23" s="378"/>
      <c r="B23" s="378"/>
      <c r="C23" s="378"/>
      <c r="D23" s="378"/>
      <c r="E23" s="378"/>
      <c r="F23" s="378"/>
      <c r="G23" s="42"/>
    </row>
    <row r="24" spans="1:7" ht="15" x14ac:dyDescent="0.25">
      <c r="A24" s="42"/>
      <c r="B24" s="42"/>
      <c r="C24" s="42"/>
      <c r="D24" s="42"/>
      <c r="E24" s="42"/>
      <c r="F24" s="42"/>
      <c r="G24" s="42"/>
    </row>
    <row r="25" spans="1:7" ht="36" customHeight="1" x14ac:dyDescent="0.25">
      <c r="A25" s="536" t="s">
        <v>251</v>
      </c>
      <c r="B25" s="535"/>
      <c r="C25" s="535"/>
      <c r="D25" s="535"/>
      <c r="E25" s="535"/>
      <c r="F25" s="535"/>
      <c r="G25" s="42"/>
    </row>
    <row r="26" spans="1:7" ht="15" x14ac:dyDescent="0.25">
      <c r="A26" s="42"/>
      <c r="B26" s="42"/>
      <c r="C26" s="42"/>
      <c r="D26" s="42"/>
      <c r="E26" s="42"/>
      <c r="F26" s="42"/>
      <c r="G26" s="42"/>
    </row>
    <row r="27" spans="1:7" ht="15" x14ac:dyDescent="0.25">
      <c r="A27" s="43" t="s">
        <v>222</v>
      </c>
      <c r="B27" s="42"/>
      <c r="C27" s="42"/>
      <c r="D27" s="42"/>
      <c r="E27" s="42"/>
      <c r="F27" s="42"/>
      <c r="G27" s="42"/>
    </row>
    <row r="28" spans="1:7" ht="15" x14ac:dyDescent="0.25">
      <c r="A28" s="68" t="s">
        <v>231</v>
      </c>
      <c r="B28" s="42"/>
      <c r="C28" s="42"/>
      <c r="D28" s="42"/>
      <c r="E28" s="42"/>
      <c r="F28" s="42"/>
      <c r="G28" s="42"/>
    </row>
    <row r="29" spans="1:7" ht="15" x14ac:dyDescent="0.25">
      <c r="A29" s="42" t="s">
        <v>232</v>
      </c>
      <c r="B29" s="42"/>
      <c r="C29" s="42"/>
      <c r="D29" s="42"/>
      <c r="E29" s="42"/>
      <c r="F29" s="42"/>
      <c r="G29" s="42"/>
    </row>
    <row r="30" spans="1:7" ht="15" x14ac:dyDescent="0.25">
      <c r="A30" s="42"/>
      <c r="B30" s="42"/>
      <c r="C30" s="42"/>
      <c r="D30" s="42"/>
      <c r="E30" s="42"/>
      <c r="F30" s="42"/>
      <c r="G30" s="42"/>
    </row>
    <row r="31" spans="1:7" ht="15" x14ac:dyDescent="0.25">
      <c r="A31" s="43" t="s">
        <v>224</v>
      </c>
      <c r="B31" s="42"/>
      <c r="C31" s="42"/>
      <c r="D31" s="42"/>
      <c r="E31" s="42"/>
      <c r="F31" s="42"/>
      <c r="G31" s="42"/>
    </row>
    <row r="32" spans="1:7" ht="15" x14ac:dyDescent="0.25">
      <c r="A32" s="42" t="s">
        <v>233</v>
      </c>
      <c r="B32" s="42"/>
      <c r="C32" s="42"/>
      <c r="D32" s="42"/>
      <c r="E32" s="42"/>
      <c r="F32" s="42"/>
      <c r="G32" s="42"/>
    </row>
    <row r="33" spans="1:7" ht="15" x14ac:dyDescent="0.25">
      <c r="A33" s="42"/>
      <c r="B33" s="42"/>
      <c r="C33" s="42"/>
      <c r="D33" s="42"/>
      <c r="E33" s="42"/>
      <c r="F33" s="42"/>
      <c r="G33" s="42"/>
    </row>
    <row r="34" spans="1:7" ht="15" x14ac:dyDescent="0.25">
      <c r="A34" s="42" t="s">
        <v>225</v>
      </c>
      <c r="B34" s="42"/>
      <c r="C34" s="42"/>
      <c r="D34" s="42"/>
      <c r="E34" s="42"/>
      <c r="F34" s="42"/>
      <c r="G34" s="42"/>
    </row>
    <row r="35" spans="1:7" ht="15" x14ac:dyDescent="0.25">
      <c r="A35" s="44" t="s">
        <v>226</v>
      </c>
      <c r="B35" s="42"/>
      <c r="C35" s="42"/>
      <c r="D35" s="42"/>
      <c r="E35" s="42"/>
      <c r="F35" s="42"/>
      <c r="G35" s="42"/>
    </row>
  </sheetData>
  <mergeCells count="3">
    <mergeCell ref="A1:F1"/>
    <mergeCell ref="A22:F22"/>
    <mergeCell ref="A25:F25"/>
  </mergeCells>
  <phoneticPr fontId="11" type="noConversion"/>
  <pageMargins left="0.7" right="0.7" top="0.75" bottom="0.75" header="0.3" footer="0.3"/>
  <pageSetup scale="77" orientation="portrait" horizontalDpi="200" verticalDpi="20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Layout" topLeftCell="C1" zoomScaleNormal="100" workbookViewId="0">
      <selection activeCell="B7" sqref="B7"/>
    </sheetView>
  </sheetViews>
  <sheetFormatPr defaultRowHeight="12.75" x14ac:dyDescent="0.2"/>
  <cols>
    <col min="1" max="2" width="19.85546875" customWidth="1"/>
    <col min="3" max="3" width="12" customWidth="1"/>
    <col min="4" max="4" width="13" customWidth="1"/>
    <col min="5" max="5" width="15" customWidth="1"/>
    <col min="6" max="6" width="10.7109375" customWidth="1"/>
    <col min="7" max="7" width="26.28515625" customWidth="1"/>
    <col min="8" max="8" width="17.28515625" customWidth="1"/>
  </cols>
  <sheetData>
    <row r="1" spans="1:8" ht="54" customHeight="1" thickBot="1" x14ac:dyDescent="0.25">
      <c r="A1" s="69" t="s">
        <v>234</v>
      </c>
      <c r="B1" s="69" t="s">
        <v>240</v>
      </c>
      <c r="C1" s="70" t="s">
        <v>239</v>
      </c>
      <c r="D1" s="70" t="s">
        <v>235</v>
      </c>
      <c r="E1" s="70" t="s">
        <v>238</v>
      </c>
      <c r="F1" s="70" t="s">
        <v>236</v>
      </c>
      <c r="G1" s="70" t="s">
        <v>237</v>
      </c>
      <c r="H1" s="70" t="s">
        <v>252</v>
      </c>
    </row>
    <row r="2" spans="1:8" x14ac:dyDescent="0.2">
      <c r="A2" s="71"/>
      <c r="B2" s="71"/>
      <c r="C2" s="71"/>
      <c r="D2" s="71"/>
      <c r="E2" s="71"/>
      <c r="F2" s="71"/>
      <c r="G2" s="71"/>
      <c r="H2" s="71"/>
    </row>
    <row r="3" spans="1:8" x14ac:dyDescent="0.2">
      <c r="A3" s="49"/>
      <c r="B3" s="49"/>
      <c r="C3" s="49"/>
      <c r="D3" s="49"/>
      <c r="E3" s="49"/>
      <c r="F3" s="49"/>
      <c r="G3" s="49"/>
      <c r="H3" s="49"/>
    </row>
    <row r="4" spans="1:8" x14ac:dyDescent="0.2">
      <c r="A4" s="49"/>
      <c r="B4" s="49"/>
      <c r="C4" s="49"/>
      <c r="D4" s="49"/>
      <c r="E4" s="49"/>
      <c r="F4" s="49"/>
      <c r="G4" s="49"/>
      <c r="H4" s="49"/>
    </row>
    <row r="5" spans="1:8" x14ac:dyDescent="0.2">
      <c r="A5" s="49"/>
      <c r="B5" s="49"/>
      <c r="C5" s="49"/>
      <c r="D5" s="49"/>
      <c r="E5" s="49"/>
      <c r="F5" s="49"/>
      <c r="G5" s="49"/>
      <c r="H5" s="49"/>
    </row>
    <row r="6" spans="1:8" x14ac:dyDescent="0.2">
      <c r="A6" s="49"/>
      <c r="B6" s="49"/>
      <c r="C6" s="49"/>
      <c r="D6" s="49"/>
      <c r="E6" s="49"/>
      <c r="F6" s="49"/>
      <c r="G6" s="49"/>
      <c r="H6" s="49"/>
    </row>
    <row r="7" spans="1:8" x14ac:dyDescent="0.2">
      <c r="A7" s="49"/>
      <c r="B7" s="49"/>
      <c r="C7" s="49"/>
      <c r="D7" s="49"/>
      <c r="E7" s="49"/>
      <c r="F7" s="49"/>
      <c r="G7" s="49"/>
      <c r="H7" s="49"/>
    </row>
    <row r="8" spans="1:8" x14ac:dyDescent="0.2">
      <c r="A8" s="49"/>
      <c r="B8" s="49"/>
      <c r="C8" s="49"/>
      <c r="D8" s="49"/>
      <c r="E8" s="49"/>
      <c r="F8" s="49"/>
      <c r="G8" s="49"/>
      <c r="H8" s="49"/>
    </row>
    <row r="9" spans="1:8" x14ac:dyDescent="0.2">
      <c r="A9" s="49"/>
      <c r="B9" s="49"/>
      <c r="C9" s="49"/>
      <c r="D9" s="49"/>
      <c r="E9" s="49"/>
      <c r="F9" s="49"/>
      <c r="G9" s="49"/>
      <c r="H9" s="49"/>
    </row>
    <row r="10" spans="1:8" x14ac:dyDescent="0.2">
      <c r="A10" s="49"/>
      <c r="B10" s="49"/>
      <c r="C10" s="49"/>
      <c r="D10" s="49"/>
      <c r="E10" s="49"/>
      <c r="F10" s="49"/>
      <c r="G10" s="49"/>
      <c r="H10" s="49"/>
    </row>
    <row r="11" spans="1:8" x14ac:dyDescent="0.2">
      <c r="A11" s="49"/>
      <c r="B11" s="49"/>
      <c r="C11" s="49"/>
      <c r="D11" s="49"/>
      <c r="E11" s="49"/>
      <c r="F11" s="49"/>
      <c r="G11" s="49"/>
      <c r="H11" s="49"/>
    </row>
    <row r="12" spans="1:8" x14ac:dyDescent="0.2">
      <c r="A12" s="49"/>
      <c r="B12" s="49"/>
      <c r="C12" s="49"/>
      <c r="D12" s="49"/>
      <c r="E12" s="49"/>
      <c r="F12" s="49"/>
      <c r="G12" s="49"/>
      <c r="H12" s="49"/>
    </row>
    <row r="13" spans="1:8" x14ac:dyDescent="0.2">
      <c r="A13" s="49"/>
      <c r="B13" s="49"/>
      <c r="C13" s="49"/>
      <c r="D13" s="49"/>
      <c r="E13" s="49"/>
      <c r="F13" s="49"/>
      <c r="G13" s="49"/>
      <c r="H13" s="49"/>
    </row>
    <row r="14" spans="1:8" x14ac:dyDescent="0.2">
      <c r="A14" s="49"/>
      <c r="B14" s="49"/>
      <c r="C14" s="49"/>
      <c r="D14" s="49"/>
      <c r="E14" s="49"/>
      <c r="F14" s="49"/>
      <c r="G14" s="49"/>
      <c r="H14" s="49"/>
    </row>
    <row r="15" spans="1:8" x14ac:dyDescent="0.2">
      <c r="A15" s="49"/>
      <c r="B15" s="49"/>
      <c r="C15" s="49"/>
      <c r="D15" s="49"/>
      <c r="E15" s="49"/>
      <c r="F15" s="49"/>
      <c r="G15" s="49"/>
      <c r="H15" s="49"/>
    </row>
    <row r="16" spans="1:8" x14ac:dyDescent="0.2">
      <c r="A16" s="49"/>
      <c r="B16" s="49"/>
      <c r="C16" s="49"/>
      <c r="D16" s="49"/>
      <c r="E16" s="49"/>
      <c r="F16" s="49"/>
      <c r="G16" s="49"/>
      <c r="H16" s="49"/>
    </row>
    <row r="17" spans="1:8" x14ac:dyDescent="0.2">
      <c r="A17" s="49"/>
      <c r="B17" s="49"/>
      <c r="C17" s="49"/>
      <c r="D17" s="49"/>
      <c r="E17" s="49"/>
      <c r="F17" s="49"/>
      <c r="G17" s="49"/>
      <c r="H17" s="49"/>
    </row>
    <row r="18" spans="1:8" x14ac:dyDescent="0.2">
      <c r="A18" s="49"/>
      <c r="B18" s="49"/>
      <c r="C18" s="49"/>
      <c r="D18" s="49"/>
      <c r="E18" s="49"/>
      <c r="F18" s="49"/>
      <c r="G18" s="49"/>
      <c r="H18" s="49"/>
    </row>
    <row r="19" spans="1:8" x14ac:dyDescent="0.2">
      <c r="A19" s="49"/>
      <c r="B19" s="49"/>
      <c r="C19" s="49"/>
      <c r="D19" s="49"/>
      <c r="E19" s="49"/>
      <c r="F19" s="49"/>
      <c r="G19" s="49"/>
      <c r="H19" s="49"/>
    </row>
  </sheetData>
  <phoneticPr fontId="11" type="noConversion"/>
  <pageMargins left="0.75" right="0.75" top="1" bottom="1" header="0.5" footer="0.5"/>
  <pageSetup scale="91" orientation="landscape" horizontalDpi="4294967294" r:id="rId1"/>
  <headerFooter alignWithMargins="0">
    <oddHeader>&amp;L&amp;"Arial,Bold"Form #8&amp;C&amp;"Arial,Bold"Summary of Developer Projects&amp;R&amp;"Arial,Bold"PADD 8th and T Street, NW Solicitation</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32"/>
  <sheetViews>
    <sheetView workbookViewId="0">
      <selection activeCell="B1" sqref="B1:I1"/>
    </sheetView>
  </sheetViews>
  <sheetFormatPr defaultRowHeight="15" x14ac:dyDescent="0.25"/>
  <cols>
    <col min="1" max="1" width="2.7109375" style="384" customWidth="1"/>
    <col min="2" max="2" width="11.5703125" style="385" customWidth="1"/>
    <col min="3" max="3" width="24.42578125" style="385" customWidth="1"/>
    <col min="4" max="4" width="62.85546875" style="385" customWidth="1"/>
    <col min="5" max="5" width="33.7109375" style="385" customWidth="1"/>
    <col min="6" max="6" width="20.85546875" style="385" customWidth="1"/>
    <col min="7" max="7" width="22.7109375" style="385" customWidth="1"/>
    <col min="8" max="8" width="17.28515625" style="385" customWidth="1"/>
    <col min="9" max="9" width="13.42578125" style="501" customWidth="1"/>
    <col min="10" max="10" width="9.140625" style="385"/>
    <col min="11" max="11" width="9.140625" style="385" hidden="1" customWidth="1"/>
    <col min="12" max="103" width="48.7109375" style="385" hidden="1" customWidth="1"/>
    <col min="104" max="106" width="9.140625" style="385" hidden="1" customWidth="1"/>
    <col min="107" max="256" width="9.140625" style="385"/>
    <col min="257" max="257" width="2.7109375" style="385" customWidth="1"/>
    <col min="258" max="258" width="11.5703125" style="385" customWidth="1"/>
    <col min="259" max="259" width="24.42578125" style="385" customWidth="1"/>
    <col min="260" max="260" width="62.85546875" style="385" customWidth="1"/>
    <col min="261" max="261" width="33.7109375" style="385" customWidth="1"/>
    <col min="262" max="262" width="20.85546875" style="385" customWidth="1"/>
    <col min="263" max="263" width="22.7109375" style="385" customWidth="1"/>
    <col min="264" max="264" width="17.28515625" style="385" customWidth="1"/>
    <col min="265" max="265" width="13.42578125" style="385" customWidth="1"/>
    <col min="266" max="266" width="9.140625" style="385"/>
    <col min="267" max="362" width="0" style="385" hidden="1" customWidth="1"/>
    <col min="363" max="512" width="9.140625" style="385"/>
    <col min="513" max="513" width="2.7109375" style="385" customWidth="1"/>
    <col min="514" max="514" width="11.5703125" style="385" customWidth="1"/>
    <col min="515" max="515" width="24.42578125" style="385" customWidth="1"/>
    <col min="516" max="516" width="62.85546875" style="385" customWidth="1"/>
    <col min="517" max="517" width="33.7109375" style="385" customWidth="1"/>
    <col min="518" max="518" width="20.85546875" style="385" customWidth="1"/>
    <col min="519" max="519" width="22.7109375" style="385" customWidth="1"/>
    <col min="520" max="520" width="17.28515625" style="385" customWidth="1"/>
    <col min="521" max="521" width="13.42578125" style="385" customWidth="1"/>
    <col min="522" max="522" width="9.140625" style="385"/>
    <col min="523" max="618" width="0" style="385" hidden="1" customWidth="1"/>
    <col min="619" max="768" width="9.140625" style="385"/>
    <col min="769" max="769" width="2.7109375" style="385" customWidth="1"/>
    <col min="770" max="770" width="11.5703125" style="385" customWidth="1"/>
    <col min="771" max="771" width="24.42578125" style="385" customWidth="1"/>
    <col min="772" max="772" width="62.85546875" style="385" customWidth="1"/>
    <col min="773" max="773" width="33.7109375" style="385" customWidth="1"/>
    <col min="774" max="774" width="20.85546875" style="385" customWidth="1"/>
    <col min="775" max="775" width="22.7109375" style="385" customWidth="1"/>
    <col min="776" max="776" width="17.28515625" style="385" customWidth="1"/>
    <col min="777" max="777" width="13.42578125" style="385" customWidth="1"/>
    <col min="778" max="778" width="9.140625" style="385"/>
    <col min="779" max="874" width="0" style="385" hidden="1" customWidth="1"/>
    <col min="875" max="1024" width="9.140625" style="385"/>
    <col min="1025" max="1025" width="2.7109375" style="385" customWidth="1"/>
    <col min="1026" max="1026" width="11.5703125" style="385" customWidth="1"/>
    <col min="1027" max="1027" width="24.42578125" style="385" customWidth="1"/>
    <col min="1028" max="1028" width="62.85546875" style="385" customWidth="1"/>
    <col min="1029" max="1029" width="33.7109375" style="385" customWidth="1"/>
    <col min="1030" max="1030" width="20.85546875" style="385" customWidth="1"/>
    <col min="1031" max="1031" width="22.7109375" style="385" customWidth="1"/>
    <col min="1032" max="1032" width="17.28515625" style="385" customWidth="1"/>
    <col min="1033" max="1033" width="13.42578125" style="385" customWidth="1"/>
    <col min="1034" max="1034" width="9.140625" style="385"/>
    <col min="1035" max="1130" width="0" style="385" hidden="1" customWidth="1"/>
    <col min="1131" max="1280" width="9.140625" style="385"/>
    <col min="1281" max="1281" width="2.7109375" style="385" customWidth="1"/>
    <col min="1282" max="1282" width="11.5703125" style="385" customWidth="1"/>
    <col min="1283" max="1283" width="24.42578125" style="385" customWidth="1"/>
    <col min="1284" max="1284" width="62.85546875" style="385" customWidth="1"/>
    <col min="1285" max="1285" width="33.7109375" style="385" customWidth="1"/>
    <col min="1286" max="1286" width="20.85546875" style="385" customWidth="1"/>
    <col min="1287" max="1287" width="22.7109375" style="385" customWidth="1"/>
    <col min="1288" max="1288" width="17.28515625" style="385" customWidth="1"/>
    <col min="1289" max="1289" width="13.42578125" style="385" customWidth="1"/>
    <col min="1290" max="1290" width="9.140625" style="385"/>
    <col min="1291" max="1386" width="0" style="385" hidden="1" customWidth="1"/>
    <col min="1387" max="1536" width="9.140625" style="385"/>
    <col min="1537" max="1537" width="2.7109375" style="385" customWidth="1"/>
    <col min="1538" max="1538" width="11.5703125" style="385" customWidth="1"/>
    <col min="1539" max="1539" width="24.42578125" style="385" customWidth="1"/>
    <col min="1540" max="1540" width="62.85546875" style="385" customWidth="1"/>
    <col min="1541" max="1541" width="33.7109375" style="385" customWidth="1"/>
    <col min="1542" max="1542" width="20.85546875" style="385" customWidth="1"/>
    <col min="1543" max="1543" width="22.7109375" style="385" customWidth="1"/>
    <col min="1544" max="1544" width="17.28515625" style="385" customWidth="1"/>
    <col min="1545" max="1545" width="13.42578125" style="385" customWidth="1"/>
    <col min="1546" max="1546" width="9.140625" style="385"/>
    <col min="1547" max="1642" width="0" style="385" hidden="1" customWidth="1"/>
    <col min="1643" max="1792" width="9.140625" style="385"/>
    <col min="1793" max="1793" width="2.7109375" style="385" customWidth="1"/>
    <col min="1794" max="1794" width="11.5703125" style="385" customWidth="1"/>
    <col min="1795" max="1795" width="24.42578125" style="385" customWidth="1"/>
    <col min="1796" max="1796" width="62.85546875" style="385" customWidth="1"/>
    <col min="1797" max="1797" width="33.7109375" style="385" customWidth="1"/>
    <col min="1798" max="1798" width="20.85546875" style="385" customWidth="1"/>
    <col min="1799" max="1799" width="22.7109375" style="385" customWidth="1"/>
    <col min="1800" max="1800" width="17.28515625" style="385" customWidth="1"/>
    <col min="1801" max="1801" width="13.42578125" style="385" customWidth="1"/>
    <col min="1802" max="1802" width="9.140625" style="385"/>
    <col min="1803" max="1898" width="0" style="385" hidden="1" customWidth="1"/>
    <col min="1899" max="2048" width="9.140625" style="385"/>
    <col min="2049" max="2049" width="2.7109375" style="385" customWidth="1"/>
    <col min="2050" max="2050" width="11.5703125" style="385" customWidth="1"/>
    <col min="2051" max="2051" width="24.42578125" style="385" customWidth="1"/>
    <col min="2052" max="2052" width="62.85546875" style="385" customWidth="1"/>
    <col min="2053" max="2053" width="33.7109375" style="385" customWidth="1"/>
    <col min="2054" max="2054" width="20.85546875" style="385" customWidth="1"/>
    <col min="2055" max="2055" width="22.7109375" style="385" customWidth="1"/>
    <col min="2056" max="2056" width="17.28515625" style="385" customWidth="1"/>
    <col min="2057" max="2057" width="13.42578125" style="385" customWidth="1"/>
    <col min="2058" max="2058" width="9.140625" style="385"/>
    <col min="2059" max="2154" width="0" style="385" hidden="1" customWidth="1"/>
    <col min="2155" max="2304" width="9.140625" style="385"/>
    <col min="2305" max="2305" width="2.7109375" style="385" customWidth="1"/>
    <col min="2306" max="2306" width="11.5703125" style="385" customWidth="1"/>
    <col min="2307" max="2307" width="24.42578125" style="385" customWidth="1"/>
    <col min="2308" max="2308" width="62.85546875" style="385" customWidth="1"/>
    <col min="2309" max="2309" width="33.7109375" style="385" customWidth="1"/>
    <col min="2310" max="2310" width="20.85546875" style="385" customWidth="1"/>
    <col min="2311" max="2311" width="22.7109375" style="385" customWidth="1"/>
    <col min="2312" max="2312" width="17.28515625" style="385" customWidth="1"/>
    <col min="2313" max="2313" width="13.42578125" style="385" customWidth="1"/>
    <col min="2314" max="2314" width="9.140625" style="385"/>
    <col min="2315" max="2410" width="0" style="385" hidden="1" customWidth="1"/>
    <col min="2411" max="2560" width="9.140625" style="385"/>
    <col min="2561" max="2561" width="2.7109375" style="385" customWidth="1"/>
    <col min="2562" max="2562" width="11.5703125" style="385" customWidth="1"/>
    <col min="2563" max="2563" width="24.42578125" style="385" customWidth="1"/>
    <col min="2564" max="2564" width="62.85546875" style="385" customWidth="1"/>
    <col min="2565" max="2565" width="33.7109375" style="385" customWidth="1"/>
    <col min="2566" max="2566" width="20.85546875" style="385" customWidth="1"/>
    <col min="2567" max="2567" width="22.7109375" style="385" customWidth="1"/>
    <col min="2568" max="2568" width="17.28515625" style="385" customWidth="1"/>
    <col min="2569" max="2569" width="13.42578125" style="385" customWidth="1"/>
    <col min="2570" max="2570" width="9.140625" style="385"/>
    <col min="2571" max="2666" width="0" style="385" hidden="1" customWidth="1"/>
    <col min="2667" max="2816" width="9.140625" style="385"/>
    <col min="2817" max="2817" width="2.7109375" style="385" customWidth="1"/>
    <col min="2818" max="2818" width="11.5703125" style="385" customWidth="1"/>
    <col min="2819" max="2819" width="24.42578125" style="385" customWidth="1"/>
    <col min="2820" max="2820" width="62.85546875" style="385" customWidth="1"/>
    <col min="2821" max="2821" width="33.7109375" style="385" customWidth="1"/>
    <col min="2822" max="2822" width="20.85546875" style="385" customWidth="1"/>
    <col min="2823" max="2823" width="22.7109375" style="385" customWidth="1"/>
    <col min="2824" max="2824" width="17.28515625" style="385" customWidth="1"/>
    <col min="2825" max="2825" width="13.42578125" style="385" customWidth="1"/>
    <col min="2826" max="2826" width="9.140625" style="385"/>
    <col min="2827" max="2922" width="0" style="385" hidden="1" customWidth="1"/>
    <col min="2923" max="3072" width="9.140625" style="385"/>
    <col min="3073" max="3073" width="2.7109375" style="385" customWidth="1"/>
    <col min="3074" max="3074" width="11.5703125" style="385" customWidth="1"/>
    <col min="3075" max="3075" width="24.42578125" style="385" customWidth="1"/>
    <col min="3076" max="3076" width="62.85546875" style="385" customWidth="1"/>
    <col min="3077" max="3077" width="33.7109375" style="385" customWidth="1"/>
    <col min="3078" max="3078" width="20.85546875" style="385" customWidth="1"/>
    <col min="3079" max="3079" width="22.7109375" style="385" customWidth="1"/>
    <col min="3080" max="3080" width="17.28515625" style="385" customWidth="1"/>
    <col min="3081" max="3081" width="13.42578125" style="385" customWidth="1"/>
    <col min="3082" max="3082" width="9.140625" style="385"/>
    <col min="3083" max="3178" width="0" style="385" hidden="1" customWidth="1"/>
    <col min="3179" max="3328" width="9.140625" style="385"/>
    <col min="3329" max="3329" width="2.7109375" style="385" customWidth="1"/>
    <col min="3330" max="3330" width="11.5703125" style="385" customWidth="1"/>
    <col min="3331" max="3331" width="24.42578125" style="385" customWidth="1"/>
    <col min="3332" max="3332" width="62.85546875" style="385" customWidth="1"/>
    <col min="3333" max="3333" width="33.7109375" style="385" customWidth="1"/>
    <col min="3334" max="3334" width="20.85546875" style="385" customWidth="1"/>
    <col min="3335" max="3335" width="22.7109375" style="385" customWidth="1"/>
    <col min="3336" max="3336" width="17.28515625" style="385" customWidth="1"/>
    <col min="3337" max="3337" width="13.42578125" style="385" customWidth="1"/>
    <col min="3338" max="3338" width="9.140625" style="385"/>
    <col min="3339" max="3434" width="0" style="385" hidden="1" customWidth="1"/>
    <col min="3435" max="3584" width="9.140625" style="385"/>
    <col min="3585" max="3585" width="2.7109375" style="385" customWidth="1"/>
    <col min="3586" max="3586" width="11.5703125" style="385" customWidth="1"/>
    <col min="3587" max="3587" width="24.42578125" style="385" customWidth="1"/>
    <col min="3588" max="3588" width="62.85546875" style="385" customWidth="1"/>
    <col min="3589" max="3589" width="33.7109375" style="385" customWidth="1"/>
    <col min="3590" max="3590" width="20.85546875" style="385" customWidth="1"/>
    <col min="3591" max="3591" width="22.7109375" style="385" customWidth="1"/>
    <col min="3592" max="3592" width="17.28515625" style="385" customWidth="1"/>
    <col min="3593" max="3593" width="13.42578125" style="385" customWidth="1"/>
    <col min="3594" max="3594" width="9.140625" style="385"/>
    <col min="3595" max="3690" width="0" style="385" hidden="1" customWidth="1"/>
    <col min="3691" max="3840" width="9.140625" style="385"/>
    <col min="3841" max="3841" width="2.7109375" style="385" customWidth="1"/>
    <col min="3842" max="3842" width="11.5703125" style="385" customWidth="1"/>
    <col min="3843" max="3843" width="24.42578125" style="385" customWidth="1"/>
    <col min="3844" max="3844" width="62.85546875" style="385" customWidth="1"/>
    <col min="3845" max="3845" width="33.7109375" style="385" customWidth="1"/>
    <col min="3846" max="3846" width="20.85546875" style="385" customWidth="1"/>
    <col min="3847" max="3847" width="22.7109375" style="385" customWidth="1"/>
    <col min="3848" max="3848" width="17.28515625" style="385" customWidth="1"/>
    <col min="3849" max="3849" width="13.42578125" style="385" customWidth="1"/>
    <col min="3850" max="3850" width="9.140625" style="385"/>
    <col min="3851" max="3946" width="0" style="385" hidden="1" customWidth="1"/>
    <col min="3947" max="4096" width="9.140625" style="385"/>
    <col min="4097" max="4097" width="2.7109375" style="385" customWidth="1"/>
    <col min="4098" max="4098" width="11.5703125" style="385" customWidth="1"/>
    <col min="4099" max="4099" width="24.42578125" style="385" customWidth="1"/>
    <col min="4100" max="4100" width="62.85546875" style="385" customWidth="1"/>
    <col min="4101" max="4101" width="33.7109375" style="385" customWidth="1"/>
    <col min="4102" max="4102" width="20.85546875" style="385" customWidth="1"/>
    <col min="4103" max="4103" width="22.7109375" style="385" customWidth="1"/>
    <col min="4104" max="4104" width="17.28515625" style="385" customWidth="1"/>
    <col min="4105" max="4105" width="13.42578125" style="385" customWidth="1"/>
    <col min="4106" max="4106" width="9.140625" style="385"/>
    <col min="4107" max="4202" width="0" style="385" hidden="1" customWidth="1"/>
    <col min="4203" max="4352" width="9.140625" style="385"/>
    <col min="4353" max="4353" width="2.7109375" style="385" customWidth="1"/>
    <col min="4354" max="4354" width="11.5703125" style="385" customWidth="1"/>
    <col min="4355" max="4355" width="24.42578125" style="385" customWidth="1"/>
    <col min="4356" max="4356" width="62.85546875" style="385" customWidth="1"/>
    <col min="4357" max="4357" width="33.7109375" style="385" customWidth="1"/>
    <col min="4358" max="4358" width="20.85546875" style="385" customWidth="1"/>
    <col min="4359" max="4359" width="22.7109375" style="385" customWidth="1"/>
    <col min="4360" max="4360" width="17.28515625" style="385" customWidth="1"/>
    <col min="4361" max="4361" width="13.42578125" style="385" customWidth="1"/>
    <col min="4362" max="4362" width="9.140625" style="385"/>
    <col min="4363" max="4458" width="0" style="385" hidden="1" customWidth="1"/>
    <col min="4459" max="4608" width="9.140625" style="385"/>
    <col min="4609" max="4609" width="2.7109375" style="385" customWidth="1"/>
    <col min="4610" max="4610" width="11.5703125" style="385" customWidth="1"/>
    <col min="4611" max="4611" width="24.42578125" style="385" customWidth="1"/>
    <col min="4612" max="4612" width="62.85546875" style="385" customWidth="1"/>
    <col min="4613" max="4613" width="33.7109375" style="385" customWidth="1"/>
    <col min="4614" max="4614" width="20.85546875" style="385" customWidth="1"/>
    <col min="4615" max="4615" width="22.7109375" style="385" customWidth="1"/>
    <col min="4616" max="4616" width="17.28515625" style="385" customWidth="1"/>
    <col min="4617" max="4617" width="13.42578125" style="385" customWidth="1"/>
    <col min="4618" max="4618" width="9.140625" style="385"/>
    <col min="4619" max="4714" width="0" style="385" hidden="1" customWidth="1"/>
    <col min="4715" max="4864" width="9.140625" style="385"/>
    <col min="4865" max="4865" width="2.7109375" style="385" customWidth="1"/>
    <col min="4866" max="4866" width="11.5703125" style="385" customWidth="1"/>
    <col min="4867" max="4867" width="24.42578125" style="385" customWidth="1"/>
    <col min="4868" max="4868" width="62.85546875" style="385" customWidth="1"/>
    <col min="4869" max="4869" width="33.7109375" style="385" customWidth="1"/>
    <col min="4870" max="4870" width="20.85546875" style="385" customWidth="1"/>
    <col min="4871" max="4871" width="22.7109375" style="385" customWidth="1"/>
    <col min="4872" max="4872" width="17.28515625" style="385" customWidth="1"/>
    <col min="4873" max="4873" width="13.42578125" style="385" customWidth="1"/>
    <col min="4874" max="4874" width="9.140625" style="385"/>
    <col min="4875" max="4970" width="0" style="385" hidden="1" customWidth="1"/>
    <col min="4971" max="5120" width="9.140625" style="385"/>
    <col min="5121" max="5121" width="2.7109375" style="385" customWidth="1"/>
    <col min="5122" max="5122" width="11.5703125" style="385" customWidth="1"/>
    <col min="5123" max="5123" width="24.42578125" style="385" customWidth="1"/>
    <col min="5124" max="5124" width="62.85546875" style="385" customWidth="1"/>
    <col min="5125" max="5125" width="33.7109375" style="385" customWidth="1"/>
    <col min="5126" max="5126" width="20.85546875" style="385" customWidth="1"/>
    <col min="5127" max="5127" width="22.7109375" style="385" customWidth="1"/>
    <col min="5128" max="5128" width="17.28515625" style="385" customWidth="1"/>
    <col min="5129" max="5129" width="13.42578125" style="385" customWidth="1"/>
    <col min="5130" max="5130" width="9.140625" style="385"/>
    <col min="5131" max="5226" width="0" style="385" hidden="1" customWidth="1"/>
    <col min="5227" max="5376" width="9.140625" style="385"/>
    <col min="5377" max="5377" width="2.7109375" style="385" customWidth="1"/>
    <col min="5378" max="5378" width="11.5703125" style="385" customWidth="1"/>
    <col min="5379" max="5379" width="24.42578125" style="385" customWidth="1"/>
    <col min="5380" max="5380" width="62.85546875" style="385" customWidth="1"/>
    <col min="5381" max="5381" width="33.7109375" style="385" customWidth="1"/>
    <col min="5382" max="5382" width="20.85546875" style="385" customWidth="1"/>
    <col min="5383" max="5383" width="22.7109375" style="385" customWidth="1"/>
    <col min="5384" max="5384" width="17.28515625" style="385" customWidth="1"/>
    <col min="5385" max="5385" width="13.42578125" style="385" customWidth="1"/>
    <col min="5386" max="5386" width="9.140625" style="385"/>
    <col min="5387" max="5482" width="0" style="385" hidden="1" customWidth="1"/>
    <col min="5483" max="5632" width="9.140625" style="385"/>
    <col min="5633" max="5633" width="2.7109375" style="385" customWidth="1"/>
    <col min="5634" max="5634" width="11.5703125" style="385" customWidth="1"/>
    <col min="5635" max="5635" width="24.42578125" style="385" customWidth="1"/>
    <col min="5636" max="5636" width="62.85546875" style="385" customWidth="1"/>
    <col min="5637" max="5637" width="33.7109375" style="385" customWidth="1"/>
    <col min="5638" max="5638" width="20.85546875" style="385" customWidth="1"/>
    <col min="5639" max="5639" width="22.7109375" style="385" customWidth="1"/>
    <col min="5640" max="5640" width="17.28515625" style="385" customWidth="1"/>
    <col min="5641" max="5641" width="13.42578125" style="385" customWidth="1"/>
    <col min="5642" max="5642" width="9.140625" style="385"/>
    <col min="5643" max="5738" width="0" style="385" hidden="1" customWidth="1"/>
    <col min="5739" max="5888" width="9.140625" style="385"/>
    <col min="5889" max="5889" width="2.7109375" style="385" customWidth="1"/>
    <col min="5890" max="5890" width="11.5703125" style="385" customWidth="1"/>
    <col min="5891" max="5891" width="24.42578125" style="385" customWidth="1"/>
    <col min="5892" max="5892" width="62.85546875" style="385" customWidth="1"/>
    <col min="5893" max="5893" width="33.7109375" style="385" customWidth="1"/>
    <col min="5894" max="5894" width="20.85546875" style="385" customWidth="1"/>
    <col min="5895" max="5895" width="22.7109375" style="385" customWidth="1"/>
    <col min="5896" max="5896" width="17.28515625" style="385" customWidth="1"/>
    <col min="5897" max="5897" width="13.42578125" style="385" customWidth="1"/>
    <col min="5898" max="5898" width="9.140625" style="385"/>
    <col min="5899" max="5994" width="0" style="385" hidden="1" customWidth="1"/>
    <col min="5995" max="6144" width="9.140625" style="385"/>
    <col min="6145" max="6145" width="2.7109375" style="385" customWidth="1"/>
    <col min="6146" max="6146" width="11.5703125" style="385" customWidth="1"/>
    <col min="6147" max="6147" width="24.42578125" style="385" customWidth="1"/>
    <col min="6148" max="6148" width="62.85546875" style="385" customWidth="1"/>
    <col min="6149" max="6149" width="33.7109375" style="385" customWidth="1"/>
    <col min="6150" max="6150" width="20.85546875" style="385" customWidth="1"/>
    <col min="6151" max="6151" width="22.7109375" style="385" customWidth="1"/>
    <col min="6152" max="6152" width="17.28515625" style="385" customWidth="1"/>
    <col min="6153" max="6153" width="13.42578125" style="385" customWidth="1"/>
    <col min="6154" max="6154" width="9.140625" style="385"/>
    <col min="6155" max="6250" width="0" style="385" hidden="1" customWidth="1"/>
    <col min="6251" max="6400" width="9.140625" style="385"/>
    <col min="6401" max="6401" width="2.7109375" style="385" customWidth="1"/>
    <col min="6402" max="6402" width="11.5703125" style="385" customWidth="1"/>
    <col min="6403" max="6403" width="24.42578125" style="385" customWidth="1"/>
    <col min="6404" max="6404" width="62.85546875" style="385" customWidth="1"/>
    <col min="6405" max="6405" width="33.7109375" style="385" customWidth="1"/>
    <col min="6406" max="6406" width="20.85546875" style="385" customWidth="1"/>
    <col min="6407" max="6407" width="22.7109375" style="385" customWidth="1"/>
    <col min="6408" max="6408" width="17.28515625" style="385" customWidth="1"/>
    <col min="6409" max="6409" width="13.42578125" style="385" customWidth="1"/>
    <col min="6410" max="6410" width="9.140625" style="385"/>
    <col min="6411" max="6506" width="0" style="385" hidden="1" customWidth="1"/>
    <col min="6507" max="6656" width="9.140625" style="385"/>
    <col min="6657" max="6657" width="2.7109375" style="385" customWidth="1"/>
    <col min="6658" max="6658" width="11.5703125" style="385" customWidth="1"/>
    <col min="6659" max="6659" width="24.42578125" style="385" customWidth="1"/>
    <col min="6660" max="6660" width="62.85546875" style="385" customWidth="1"/>
    <col min="6661" max="6661" width="33.7109375" style="385" customWidth="1"/>
    <col min="6662" max="6662" width="20.85546875" style="385" customWidth="1"/>
    <col min="6663" max="6663" width="22.7109375" style="385" customWidth="1"/>
    <col min="6664" max="6664" width="17.28515625" style="385" customWidth="1"/>
    <col min="6665" max="6665" width="13.42578125" style="385" customWidth="1"/>
    <col min="6666" max="6666" width="9.140625" style="385"/>
    <col min="6667" max="6762" width="0" style="385" hidden="1" customWidth="1"/>
    <col min="6763" max="6912" width="9.140625" style="385"/>
    <col min="6913" max="6913" width="2.7109375" style="385" customWidth="1"/>
    <col min="6914" max="6914" width="11.5703125" style="385" customWidth="1"/>
    <col min="6915" max="6915" width="24.42578125" style="385" customWidth="1"/>
    <col min="6916" max="6916" width="62.85546875" style="385" customWidth="1"/>
    <col min="6917" max="6917" width="33.7109375" style="385" customWidth="1"/>
    <col min="6918" max="6918" width="20.85546875" style="385" customWidth="1"/>
    <col min="6919" max="6919" width="22.7109375" style="385" customWidth="1"/>
    <col min="6920" max="6920" width="17.28515625" style="385" customWidth="1"/>
    <col min="6921" max="6921" width="13.42578125" style="385" customWidth="1"/>
    <col min="6922" max="6922" width="9.140625" style="385"/>
    <col min="6923" max="7018" width="0" style="385" hidden="1" customWidth="1"/>
    <col min="7019" max="7168" width="9.140625" style="385"/>
    <col min="7169" max="7169" width="2.7109375" style="385" customWidth="1"/>
    <col min="7170" max="7170" width="11.5703125" style="385" customWidth="1"/>
    <col min="7171" max="7171" width="24.42578125" style="385" customWidth="1"/>
    <col min="7172" max="7172" width="62.85546875" style="385" customWidth="1"/>
    <col min="7173" max="7173" width="33.7109375" style="385" customWidth="1"/>
    <col min="7174" max="7174" width="20.85546875" style="385" customWidth="1"/>
    <col min="7175" max="7175" width="22.7109375" style="385" customWidth="1"/>
    <col min="7176" max="7176" width="17.28515625" style="385" customWidth="1"/>
    <col min="7177" max="7177" width="13.42578125" style="385" customWidth="1"/>
    <col min="7178" max="7178" width="9.140625" style="385"/>
    <col min="7179" max="7274" width="0" style="385" hidden="1" customWidth="1"/>
    <col min="7275" max="7424" width="9.140625" style="385"/>
    <col min="7425" max="7425" width="2.7109375" style="385" customWidth="1"/>
    <col min="7426" max="7426" width="11.5703125" style="385" customWidth="1"/>
    <col min="7427" max="7427" width="24.42578125" style="385" customWidth="1"/>
    <col min="7428" max="7428" width="62.85546875" style="385" customWidth="1"/>
    <col min="7429" max="7429" width="33.7109375" style="385" customWidth="1"/>
    <col min="7430" max="7430" width="20.85546875" style="385" customWidth="1"/>
    <col min="7431" max="7431" width="22.7109375" style="385" customWidth="1"/>
    <col min="7432" max="7432" width="17.28515625" style="385" customWidth="1"/>
    <col min="7433" max="7433" width="13.42578125" style="385" customWidth="1"/>
    <col min="7434" max="7434" width="9.140625" style="385"/>
    <col min="7435" max="7530" width="0" style="385" hidden="1" customWidth="1"/>
    <col min="7531" max="7680" width="9.140625" style="385"/>
    <col min="7681" max="7681" width="2.7109375" style="385" customWidth="1"/>
    <col min="7682" max="7682" width="11.5703125" style="385" customWidth="1"/>
    <col min="7683" max="7683" width="24.42578125" style="385" customWidth="1"/>
    <col min="7684" max="7684" width="62.85546875" style="385" customWidth="1"/>
    <col min="7685" max="7685" width="33.7109375" style="385" customWidth="1"/>
    <col min="7686" max="7686" width="20.85546875" style="385" customWidth="1"/>
    <col min="7687" max="7687" width="22.7109375" style="385" customWidth="1"/>
    <col min="7688" max="7688" width="17.28515625" style="385" customWidth="1"/>
    <col min="7689" max="7689" width="13.42578125" style="385" customWidth="1"/>
    <col min="7690" max="7690" width="9.140625" style="385"/>
    <col min="7691" max="7786" width="0" style="385" hidden="1" customWidth="1"/>
    <col min="7787" max="7936" width="9.140625" style="385"/>
    <col min="7937" max="7937" width="2.7109375" style="385" customWidth="1"/>
    <col min="7938" max="7938" width="11.5703125" style="385" customWidth="1"/>
    <col min="7939" max="7939" width="24.42578125" style="385" customWidth="1"/>
    <col min="7940" max="7940" width="62.85546875" style="385" customWidth="1"/>
    <col min="7941" max="7941" width="33.7109375" style="385" customWidth="1"/>
    <col min="7942" max="7942" width="20.85546875" style="385" customWidth="1"/>
    <col min="7943" max="7943" width="22.7109375" style="385" customWidth="1"/>
    <col min="7944" max="7944" width="17.28515625" style="385" customWidth="1"/>
    <col min="7945" max="7945" width="13.42578125" style="385" customWidth="1"/>
    <col min="7946" max="7946" width="9.140625" style="385"/>
    <col min="7947" max="8042" width="0" style="385" hidden="1" customWidth="1"/>
    <col min="8043" max="8192" width="9.140625" style="385"/>
    <col min="8193" max="8193" width="2.7109375" style="385" customWidth="1"/>
    <col min="8194" max="8194" width="11.5703125" style="385" customWidth="1"/>
    <col min="8195" max="8195" width="24.42578125" style="385" customWidth="1"/>
    <col min="8196" max="8196" width="62.85546875" style="385" customWidth="1"/>
    <col min="8197" max="8197" width="33.7109375" style="385" customWidth="1"/>
    <col min="8198" max="8198" width="20.85546875" style="385" customWidth="1"/>
    <col min="8199" max="8199" width="22.7109375" style="385" customWidth="1"/>
    <col min="8200" max="8200" width="17.28515625" style="385" customWidth="1"/>
    <col min="8201" max="8201" width="13.42578125" style="385" customWidth="1"/>
    <col min="8202" max="8202" width="9.140625" style="385"/>
    <col min="8203" max="8298" width="0" style="385" hidden="1" customWidth="1"/>
    <col min="8299" max="8448" width="9.140625" style="385"/>
    <col min="8449" max="8449" width="2.7109375" style="385" customWidth="1"/>
    <col min="8450" max="8450" width="11.5703125" style="385" customWidth="1"/>
    <col min="8451" max="8451" width="24.42578125" style="385" customWidth="1"/>
    <col min="8452" max="8452" width="62.85546875" style="385" customWidth="1"/>
    <col min="8453" max="8453" width="33.7109375" style="385" customWidth="1"/>
    <col min="8454" max="8454" width="20.85546875" style="385" customWidth="1"/>
    <col min="8455" max="8455" width="22.7109375" style="385" customWidth="1"/>
    <col min="8456" max="8456" width="17.28515625" style="385" customWidth="1"/>
    <col min="8457" max="8457" width="13.42578125" style="385" customWidth="1"/>
    <col min="8458" max="8458" width="9.140625" style="385"/>
    <col min="8459" max="8554" width="0" style="385" hidden="1" customWidth="1"/>
    <col min="8555" max="8704" width="9.140625" style="385"/>
    <col min="8705" max="8705" width="2.7109375" style="385" customWidth="1"/>
    <col min="8706" max="8706" width="11.5703125" style="385" customWidth="1"/>
    <col min="8707" max="8707" width="24.42578125" style="385" customWidth="1"/>
    <col min="8708" max="8708" width="62.85546875" style="385" customWidth="1"/>
    <col min="8709" max="8709" width="33.7109375" style="385" customWidth="1"/>
    <col min="8710" max="8710" width="20.85546875" style="385" customWidth="1"/>
    <col min="8711" max="8711" width="22.7109375" style="385" customWidth="1"/>
    <col min="8712" max="8712" width="17.28515625" style="385" customWidth="1"/>
    <col min="8713" max="8713" width="13.42578125" style="385" customWidth="1"/>
    <col min="8714" max="8714" width="9.140625" style="385"/>
    <col min="8715" max="8810" width="0" style="385" hidden="1" customWidth="1"/>
    <col min="8811" max="8960" width="9.140625" style="385"/>
    <col min="8961" max="8961" width="2.7109375" style="385" customWidth="1"/>
    <col min="8962" max="8962" width="11.5703125" style="385" customWidth="1"/>
    <col min="8963" max="8963" width="24.42578125" style="385" customWidth="1"/>
    <col min="8964" max="8964" width="62.85546875" style="385" customWidth="1"/>
    <col min="8965" max="8965" width="33.7109375" style="385" customWidth="1"/>
    <col min="8966" max="8966" width="20.85546875" style="385" customWidth="1"/>
    <col min="8967" max="8967" width="22.7109375" style="385" customWidth="1"/>
    <col min="8968" max="8968" width="17.28515625" style="385" customWidth="1"/>
    <col min="8969" max="8969" width="13.42578125" style="385" customWidth="1"/>
    <col min="8970" max="8970" width="9.140625" style="385"/>
    <col min="8971" max="9066" width="0" style="385" hidden="1" customWidth="1"/>
    <col min="9067" max="9216" width="9.140625" style="385"/>
    <col min="9217" max="9217" width="2.7109375" style="385" customWidth="1"/>
    <col min="9218" max="9218" width="11.5703125" style="385" customWidth="1"/>
    <col min="9219" max="9219" width="24.42578125" style="385" customWidth="1"/>
    <col min="9220" max="9220" width="62.85546875" style="385" customWidth="1"/>
    <col min="9221" max="9221" width="33.7109375" style="385" customWidth="1"/>
    <col min="9222" max="9222" width="20.85546875" style="385" customWidth="1"/>
    <col min="9223" max="9223" width="22.7109375" style="385" customWidth="1"/>
    <col min="9224" max="9224" width="17.28515625" style="385" customWidth="1"/>
    <col min="9225" max="9225" width="13.42578125" style="385" customWidth="1"/>
    <col min="9226" max="9226" width="9.140625" style="385"/>
    <col min="9227" max="9322" width="0" style="385" hidden="1" customWidth="1"/>
    <col min="9323" max="9472" width="9.140625" style="385"/>
    <col min="9473" max="9473" width="2.7109375" style="385" customWidth="1"/>
    <col min="9474" max="9474" width="11.5703125" style="385" customWidth="1"/>
    <col min="9475" max="9475" width="24.42578125" style="385" customWidth="1"/>
    <col min="9476" max="9476" width="62.85546875" style="385" customWidth="1"/>
    <col min="9477" max="9477" width="33.7109375" style="385" customWidth="1"/>
    <col min="9478" max="9478" width="20.85546875" style="385" customWidth="1"/>
    <col min="9479" max="9479" width="22.7109375" style="385" customWidth="1"/>
    <col min="9480" max="9480" width="17.28515625" style="385" customWidth="1"/>
    <col min="9481" max="9481" width="13.42578125" style="385" customWidth="1"/>
    <col min="9482" max="9482" width="9.140625" style="385"/>
    <col min="9483" max="9578" width="0" style="385" hidden="1" customWidth="1"/>
    <col min="9579" max="9728" width="9.140625" style="385"/>
    <col min="9729" max="9729" width="2.7109375" style="385" customWidth="1"/>
    <col min="9730" max="9730" width="11.5703125" style="385" customWidth="1"/>
    <col min="9731" max="9731" width="24.42578125" style="385" customWidth="1"/>
    <col min="9732" max="9732" width="62.85546875" style="385" customWidth="1"/>
    <col min="9733" max="9733" width="33.7109375" style="385" customWidth="1"/>
    <col min="9734" max="9734" width="20.85546875" style="385" customWidth="1"/>
    <col min="9735" max="9735" width="22.7109375" style="385" customWidth="1"/>
    <col min="9736" max="9736" width="17.28515625" style="385" customWidth="1"/>
    <col min="9737" max="9737" width="13.42578125" style="385" customWidth="1"/>
    <col min="9738" max="9738" width="9.140625" style="385"/>
    <col min="9739" max="9834" width="0" style="385" hidden="1" customWidth="1"/>
    <col min="9835" max="9984" width="9.140625" style="385"/>
    <col min="9985" max="9985" width="2.7109375" style="385" customWidth="1"/>
    <col min="9986" max="9986" width="11.5703125" style="385" customWidth="1"/>
    <col min="9987" max="9987" width="24.42578125" style="385" customWidth="1"/>
    <col min="9988" max="9988" width="62.85546875" style="385" customWidth="1"/>
    <col min="9989" max="9989" width="33.7109375" style="385" customWidth="1"/>
    <col min="9990" max="9990" width="20.85546875" style="385" customWidth="1"/>
    <col min="9991" max="9991" width="22.7109375" style="385" customWidth="1"/>
    <col min="9992" max="9992" width="17.28515625" style="385" customWidth="1"/>
    <col min="9993" max="9993" width="13.42578125" style="385" customWidth="1"/>
    <col min="9994" max="9994" width="9.140625" style="385"/>
    <col min="9995" max="10090" width="0" style="385" hidden="1" customWidth="1"/>
    <col min="10091" max="10240" width="9.140625" style="385"/>
    <col min="10241" max="10241" width="2.7109375" style="385" customWidth="1"/>
    <col min="10242" max="10242" width="11.5703125" style="385" customWidth="1"/>
    <col min="10243" max="10243" width="24.42578125" style="385" customWidth="1"/>
    <col min="10244" max="10244" width="62.85546875" style="385" customWidth="1"/>
    <col min="10245" max="10245" width="33.7109375" style="385" customWidth="1"/>
    <col min="10246" max="10246" width="20.85546875" style="385" customWidth="1"/>
    <col min="10247" max="10247" width="22.7109375" style="385" customWidth="1"/>
    <col min="10248" max="10248" width="17.28515625" style="385" customWidth="1"/>
    <col min="10249" max="10249" width="13.42578125" style="385" customWidth="1"/>
    <col min="10250" max="10250" width="9.140625" style="385"/>
    <col min="10251" max="10346" width="0" style="385" hidden="1" customWidth="1"/>
    <col min="10347" max="10496" width="9.140625" style="385"/>
    <col min="10497" max="10497" width="2.7109375" style="385" customWidth="1"/>
    <col min="10498" max="10498" width="11.5703125" style="385" customWidth="1"/>
    <col min="10499" max="10499" width="24.42578125" style="385" customWidth="1"/>
    <col min="10500" max="10500" width="62.85546875" style="385" customWidth="1"/>
    <col min="10501" max="10501" width="33.7109375" style="385" customWidth="1"/>
    <col min="10502" max="10502" width="20.85546875" style="385" customWidth="1"/>
    <col min="10503" max="10503" width="22.7109375" style="385" customWidth="1"/>
    <col min="10504" max="10504" width="17.28515625" style="385" customWidth="1"/>
    <col min="10505" max="10505" width="13.42578125" style="385" customWidth="1"/>
    <col min="10506" max="10506" width="9.140625" style="385"/>
    <col min="10507" max="10602" width="0" style="385" hidden="1" customWidth="1"/>
    <col min="10603" max="10752" width="9.140625" style="385"/>
    <col min="10753" max="10753" width="2.7109375" style="385" customWidth="1"/>
    <col min="10754" max="10754" width="11.5703125" style="385" customWidth="1"/>
    <col min="10755" max="10755" width="24.42578125" style="385" customWidth="1"/>
    <col min="10756" max="10756" width="62.85546875" style="385" customWidth="1"/>
    <col min="10757" max="10757" width="33.7109375" style="385" customWidth="1"/>
    <col min="10758" max="10758" width="20.85546875" style="385" customWidth="1"/>
    <col min="10759" max="10759" width="22.7109375" style="385" customWidth="1"/>
    <col min="10760" max="10760" width="17.28515625" style="385" customWidth="1"/>
    <col min="10761" max="10761" width="13.42578125" style="385" customWidth="1"/>
    <col min="10762" max="10762" width="9.140625" style="385"/>
    <col min="10763" max="10858" width="0" style="385" hidden="1" customWidth="1"/>
    <col min="10859" max="11008" width="9.140625" style="385"/>
    <col min="11009" max="11009" width="2.7109375" style="385" customWidth="1"/>
    <col min="11010" max="11010" width="11.5703125" style="385" customWidth="1"/>
    <col min="11011" max="11011" width="24.42578125" style="385" customWidth="1"/>
    <col min="11012" max="11012" width="62.85546875" style="385" customWidth="1"/>
    <col min="11013" max="11013" width="33.7109375" style="385" customWidth="1"/>
    <col min="11014" max="11014" width="20.85546875" style="385" customWidth="1"/>
    <col min="11015" max="11015" width="22.7109375" style="385" customWidth="1"/>
    <col min="11016" max="11016" width="17.28515625" style="385" customWidth="1"/>
    <col min="11017" max="11017" width="13.42578125" style="385" customWidth="1"/>
    <col min="11018" max="11018" width="9.140625" style="385"/>
    <col min="11019" max="11114" width="0" style="385" hidden="1" customWidth="1"/>
    <col min="11115" max="11264" width="9.140625" style="385"/>
    <col min="11265" max="11265" width="2.7109375" style="385" customWidth="1"/>
    <col min="11266" max="11266" width="11.5703125" style="385" customWidth="1"/>
    <col min="11267" max="11267" width="24.42578125" style="385" customWidth="1"/>
    <col min="11268" max="11268" width="62.85546875" style="385" customWidth="1"/>
    <col min="11269" max="11269" width="33.7109375" style="385" customWidth="1"/>
    <col min="11270" max="11270" width="20.85546875" style="385" customWidth="1"/>
    <col min="11271" max="11271" width="22.7109375" style="385" customWidth="1"/>
    <col min="11272" max="11272" width="17.28515625" style="385" customWidth="1"/>
    <col min="11273" max="11273" width="13.42578125" style="385" customWidth="1"/>
    <col min="11274" max="11274" width="9.140625" style="385"/>
    <col min="11275" max="11370" width="0" style="385" hidden="1" customWidth="1"/>
    <col min="11371" max="11520" width="9.140625" style="385"/>
    <col min="11521" max="11521" width="2.7109375" style="385" customWidth="1"/>
    <col min="11522" max="11522" width="11.5703125" style="385" customWidth="1"/>
    <col min="11523" max="11523" width="24.42578125" style="385" customWidth="1"/>
    <col min="11524" max="11524" width="62.85546875" style="385" customWidth="1"/>
    <col min="11525" max="11525" width="33.7109375" style="385" customWidth="1"/>
    <col min="11526" max="11526" width="20.85546875" style="385" customWidth="1"/>
    <col min="11527" max="11527" width="22.7109375" style="385" customWidth="1"/>
    <col min="11528" max="11528" width="17.28515625" style="385" customWidth="1"/>
    <col min="11529" max="11529" width="13.42578125" style="385" customWidth="1"/>
    <col min="11530" max="11530" width="9.140625" style="385"/>
    <col min="11531" max="11626" width="0" style="385" hidden="1" customWidth="1"/>
    <col min="11627" max="11776" width="9.140625" style="385"/>
    <col min="11777" max="11777" width="2.7109375" style="385" customWidth="1"/>
    <col min="11778" max="11778" width="11.5703125" style="385" customWidth="1"/>
    <col min="11779" max="11779" width="24.42578125" style="385" customWidth="1"/>
    <col min="11780" max="11780" width="62.85546875" style="385" customWidth="1"/>
    <col min="11781" max="11781" width="33.7109375" style="385" customWidth="1"/>
    <col min="11782" max="11782" width="20.85546875" style="385" customWidth="1"/>
    <col min="11783" max="11783" width="22.7109375" style="385" customWidth="1"/>
    <col min="11784" max="11784" width="17.28515625" style="385" customWidth="1"/>
    <col min="11785" max="11785" width="13.42578125" style="385" customWidth="1"/>
    <col min="11786" max="11786" width="9.140625" style="385"/>
    <col min="11787" max="11882" width="0" style="385" hidden="1" customWidth="1"/>
    <col min="11883" max="12032" width="9.140625" style="385"/>
    <col min="12033" max="12033" width="2.7109375" style="385" customWidth="1"/>
    <col min="12034" max="12034" width="11.5703125" style="385" customWidth="1"/>
    <col min="12035" max="12035" width="24.42578125" style="385" customWidth="1"/>
    <col min="12036" max="12036" width="62.85546875" style="385" customWidth="1"/>
    <col min="12037" max="12037" width="33.7109375" style="385" customWidth="1"/>
    <col min="12038" max="12038" width="20.85546875" style="385" customWidth="1"/>
    <col min="12039" max="12039" width="22.7109375" style="385" customWidth="1"/>
    <col min="12040" max="12040" width="17.28515625" style="385" customWidth="1"/>
    <col min="12041" max="12041" width="13.42578125" style="385" customWidth="1"/>
    <col min="12042" max="12042" width="9.140625" style="385"/>
    <col min="12043" max="12138" width="0" style="385" hidden="1" customWidth="1"/>
    <col min="12139" max="12288" width="9.140625" style="385"/>
    <col min="12289" max="12289" width="2.7109375" style="385" customWidth="1"/>
    <col min="12290" max="12290" width="11.5703125" style="385" customWidth="1"/>
    <col min="12291" max="12291" width="24.42578125" style="385" customWidth="1"/>
    <col min="12292" max="12292" width="62.85546875" style="385" customWidth="1"/>
    <col min="12293" max="12293" width="33.7109375" style="385" customWidth="1"/>
    <col min="12294" max="12294" width="20.85546875" style="385" customWidth="1"/>
    <col min="12295" max="12295" width="22.7109375" style="385" customWidth="1"/>
    <col min="12296" max="12296" width="17.28515625" style="385" customWidth="1"/>
    <col min="12297" max="12297" width="13.42578125" style="385" customWidth="1"/>
    <col min="12298" max="12298" width="9.140625" style="385"/>
    <col min="12299" max="12394" width="0" style="385" hidden="1" customWidth="1"/>
    <col min="12395" max="12544" width="9.140625" style="385"/>
    <col min="12545" max="12545" width="2.7109375" style="385" customWidth="1"/>
    <col min="12546" max="12546" width="11.5703125" style="385" customWidth="1"/>
    <col min="12547" max="12547" width="24.42578125" style="385" customWidth="1"/>
    <col min="12548" max="12548" width="62.85546875" style="385" customWidth="1"/>
    <col min="12549" max="12549" width="33.7109375" style="385" customWidth="1"/>
    <col min="12550" max="12550" width="20.85546875" style="385" customWidth="1"/>
    <col min="12551" max="12551" width="22.7109375" style="385" customWidth="1"/>
    <col min="12552" max="12552" width="17.28515625" style="385" customWidth="1"/>
    <col min="12553" max="12553" width="13.42578125" style="385" customWidth="1"/>
    <col min="12554" max="12554" width="9.140625" style="385"/>
    <col min="12555" max="12650" width="0" style="385" hidden="1" customWidth="1"/>
    <col min="12651" max="12800" width="9.140625" style="385"/>
    <col min="12801" max="12801" width="2.7109375" style="385" customWidth="1"/>
    <col min="12802" max="12802" width="11.5703125" style="385" customWidth="1"/>
    <col min="12803" max="12803" width="24.42578125" style="385" customWidth="1"/>
    <col min="12804" max="12804" width="62.85546875" style="385" customWidth="1"/>
    <col min="12805" max="12805" width="33.7109375" style="385" customWidth="1"/>
    <col min="12806" max="12806" width="20.85546875" style="385" customWidth="1"/>
    <col min="12807" max="12807" width="22.7109375" style="385" customWidth="1"/>
    <col min="12808" max="12808" width="17.28515625" style="385" customWidth="1"/>
    <col min="12809" max="12809" width="13.42578125" style="385" customWidth="1"/>
    <col min="12810" max="12810" width="9.140625" style="385"/>
    <col min="12811" max="12906" width="0" style="385" hidden="1" customWidth="1"/>
    <col min="12907" max="13056" width="9.140625" style="385"/>
    <col min="13057" max="13057" width="2.7109375" style="385" customWidth="1"/>
    <col min="13058" max="13058" width="11.5703125" style="385" customWidth="1"/>
    <col min="13059" max="13059" width="24.42578125" style="385" customWidth="1"/>
    <col min="13060" max="13060" width="62.85546875" style="385" customWidth="1"/>
    <col min="13061" max="13061" width="33.7109375" style="385" customWidth="1"/>
    <col min="13062" max="13062" width="20.85546875" style="385" customWidth="1"/>
    <col min="13063" max="13063" width="22.7109375" style="385" customWidth="1"/>
    <col min="13064" max="13064" width="17.28515625" style="385" customWidth="1"/>
    <col min="13065" max="13065" width="13.42578125" style="385" customWidth="1"/>
    <col min="13066" max="13066" width="9.140625" style="385"/>
    <col min="13067" max="13162" width="0" style="385" hidden="1" customWidth="1"/>
    <col min="13163" max="13312" width="9.140625" style="385"/>
    <col min="13313" max="13313" width="2.7109375" style="385" customWidth="1"/>
    <col min="13314" max="13314" width="11.5703125" style="385" customWidth="1"/>
    <col min="13315" max="13315" width="24.42578125" style="385" customWidth="1"/>
    <col min="13316" max="13316" width="62.85546875" style="385" customWidth="1"/>
    <col min="13317" max="13317" width="33.7109375" style="385" customWidth="1"/>
    <col min="13318" max="13318" width="20.85546875" style="385" customWidth="1"/>
    <col min="13319" max="13319" width="22.7109375" style="385" customWidth="1"/>
    <col min="13320" max="13320" width="17.28515625" style="385" customWidth="1"/>
    <col min="13321" max="13321" width="13.42578125" style="385" customWidth="1"/>
    <col min="13322" max="13322" width="9.140625" style="385"/>
    <col min="13323" max="13418" width="0" style="385" hidden="1" customWidth="1"/>
    <col min="13419" max="13568" width="9.140625" style="385"/>
    <col min="13569" max="13569" width="2.7109375" style="385" customWidth="1"/>
    <col min="13570" max="13570" width="11.5703125" style="385" customWidth="1"/>
    <col min="13571" max="13571" width="24.42578125" style="385" customWidth="1"/>
    <col min="13572" max="13572" width="62.85546875" style="385" customWidth="1"/>
    <col min="13573" max="13573" width="33.7109375" style="385" customWidth="1"/>
    <col min="13574" max="13574" width="20.85546875" style="385" customWidth="1"/>
    <col min="13575" max="13575" width="22.7109375" style="385" customWidth="1"/>
    <col min="13576" max="13576" width="17.28515625" style="385" customWidth="1"/>
    <col min="13577" max="13577" width="13.42578125" style="385" customWidth="1"/>
    <col min="13578" max="13578" width="9.140625" style="385"/>
    <col min="13579" max="13674" width="0" style="385" hidden="1" customWidth="1"/>
    <col min="13675" max="13824" width="9.140625" style="385"/>
    <col min="13825" max="13825" width="2.7109375" style="385" customWidth="1"/>
    <col min="13826" max="13826" width="11.5703125" style="385" customWidth="1"/>
    <col min="13827" max="13827" width="24.42578125" style="385" customWidth="1"/>
    <col min="13828" max="13828" width="62.85546875" style="385" customWidth="1"/>
    <col min="13829" max="13829" width="33.7109375" style="385" customWidth="1"/>
    <col min="13830" max="13830" width="20.85546875" style="385" customWidth="1"/>
    <col min="13831" max="13831" width="22.7109375" style="385" customWidth="1"/>
    <col min="13832" max="13832" width="17.28515625" style="385" customWidth="1"/>
    <col min="13833" max="13833" width="13.42578125" style="385" customWidth="1"/>
    <col min="13834" max="13834" width="9.140625" style="385"/>
    <col min="13835" max="13930" width="0" style="385" hidden="1" customWidth="1"/>
    <col min="13931" max="14080" width="9.140625" style="385"/>
    <col min="14081" max="14081" width="2.7109375" style="385" customWidth="1"/>
    <col min="14082" max="14082" width="11.5703125" style="385" customWidth="1"/>
    <col min="14083" max="14083" width="24.42578125" style="385" customWidth="1"/>
    <col min="14084" max="14084" width="62.85546875" style="385" customWidth="1"/>
    <col min="14085" max="14085" width="33.7109375" style="385" customWidth="1"/>
    <col min="14086" max="14086" width="20.85546875" style="385" customWidth="1"/>
    <col min="14087" max="14087" width="22.7109375" style="385" customWidth="1"/>
    <col min="14088" max="14088" width="17.28515625" style="385" customWidth="1"/>
    <col min="14089" max="14089" width="13.42578125" style="385" customWidth="1"/>
    <col min="14090" max="14090" width="9.140625" style="385"/>
    <col min="14091" max="14186" width="0" style="385" hidden="1" customWidth="1"/>
    <col min="14187" max="14336" width="9.140625" style="385"/>
    <col min="14337" max="14337" width="2.7109375" style="385" customWidth="1"/>
    <col min="14338" max="14338" width="11.5703125" style="385" customWidth="1"/>
    <col min="14339" max="14339" width="24.42578125" style="385" customWidth="1"/>
    <col min="14340" max="14340" width="62.85546875" style="385" customWidth="1"/>
    <col min="14341" max="14341" width="33.7109375" style="385" customWidth="1"/>
    <col min="14342" max="14342" width="20.85546875" style="385" customWidth="1"/>
    <col min="14343" max="14343" width="22.7109375" style="385" customWidth="1"/>
    <col min="14344" max="14344" width="17.28515625" style="385" customWidth="1"/>
    <col min="14345" max="14345" width="13.42578125" style="385" customWidth="1"/>
    <col min="14346" max="14346" width="9.140625" style="385"/>
    <col min="14347" max="14442" width="0" style="385" hidden="1" customWidth="1"/>
    <col min="14443" max="14592" width="9.140625" style="385"/>
    <col min="14593" max="14593" width="2.7109375" style="385" customWidth="1"/>
    <col min="14594" max="14594" width="11.5703125" style="385" customWidth="1"/>
    <col min="14595" max="14595" width="24.42578125" style="385" customWidth="1"/>
    <col min="14596" max="14596" width="62.85546875" style="385" customWidth="1"/>
    <col min="14597" max="14597" width="33.7109375" style="385" customWidth="1"/>
    <col min="14598" max="14598" width="20.85546875" style="385" customWidth="1"/>
    <col min="14599" max="14599" width="22.7109375" style="385" customWidth="1"/>
    <col min="14600" max="14600" width="17.28515625" style="385" customWidth="1"/>
    <col min="14601" max="14601" width="13.42578125" style="385" customWidth="1"/>
    <col min="14602" max="14602" width="9.140625" style="385"/>
    <col min="14603" max="14698" width="0" style="385" hidden="1" customWidth="1"/>
    <col min="14699" max="14848" width="9.140625" style="385"/>
    <col min="14849" max="14849" width="2.7109375" style="385" customWidth="1"/>
    <col min="14850" max="14850" width="11.5703125" style="385" customWidth="1"/>
    <col min="14851" max="14851" width="24.42578125" style="385" customWidth="1"/>
    <col min="14852" max="14852" width="62.85546875" style="385" customWidth="1"/>
    <col min="14853" max="14853" width="33.7109375" style="385" customWidth="1"/>
    <col min="14854" max="14854" width="20.85546875" style="385" customWidth="1"/>
    <col min="14855" max="14855" width="22.7109375" style="385" customWidth="1"/>
    <col min="14856" max="14856" width="17.28515625" style="385" customWidth="1"/>
    <col min="14857" max="14857" width="13.42578125" style="385" customWidth="1"/>
    <col min="14858" max="14858" width="9.140625" style="385"/>
    <col min="14859" max="14954" width="0" style="385" hidden="1" customWidth="1"/>
    <col min="14955" max="15104" width="9.140625" style="385"/>
    <col min="15105" max="15105" width="2.7109375" style="385" customWidth="1"/>
    <col min="15106" max="15106" width="11.5703125" style="385" customWidth="1"/>
    <col min="15107" max="15107" width="24.42578125" style="385" customWidth="1"/>
    <col min="15108" max="15108" width="62.85546875" style="385" customWidth="1"/>
    <col min="15109" max="15109" width="33.7109375" style="385" customWidth="1"/>
    <col min="15110" max="15110" width="20.85546875" style="385" customWidth="1"/>
    <col min="15111" max="15111" width="22.7109375" style="385" customWidth="1"/>
    <col min="15112" max="15112" width="17.28515625" style="385" customWidth="1"/>
    <col min="15113" max="15113" width="13.42578125" style="385" customWidth="1"/>
    <col min="15114" max="15114" width="9.140625" style="385"/>
    <col min="15115" max="15210" width="0" style="385" hidden="1" customWidth="1"/>
    <col min="15211" max="15360" width="9.140625" style="385"/>
    <col min="15361" max="15361" width="2.7109375" style="385" customWidth="1"/>
    <col min="15362" max="15362" width="11.5703125" style="385" customWidth="1"/>
    <col min="15363" max="15363" width="24.42578125" style="385" customWidth="1"/>
    <col min="15364" max="15364" width="62.85546875" style="385" customWidth="1"/>
    <col min="15365" max="15365" width="33.7109375" style="385" customWidth="1"/>
    <col min="15366" max="15366" width="20.85546875" style="385" customWidth="1"/>
    <col min="15367" max="15367" width="22.7109375" style="385" customWidth="1"/>
    <col min="15368" max="15368" width="17.28515625" style="385" customWidth="1"/>
    <col min="15369" max="15369" width="13.42578125" style="385" customWidth="1"/>
    <col min="15370" max="15370" width="9.140625" style="385"/>
    <col min="15371" max="15466" width="0" style="385" hidden="1" customWidth="1"/>
    <col min="15467" max="15616" width="9.140625" style="385"/>
    <col min="15617" max="15617" width="2.7109375" style="385" customWidth="1"/>
    <col min="15618" max="15618" width="11.5703125" style="385" customWidth="1"/>
    <col min="15619" max="15619" width="24.42578125" style="385" customWidth="1"/>
    <col min="15620" max="15620" width="62.85546875" style="385" customWidth="1"/>
    <col min="15621" max="15621" width="33.7109375" style="385" customWidth="1"/>
    <col min="15622" max="15622" width="20.85546875" style="385" customWidth="1"/>
    <col min="15623" max="15623" width="22.7109375" style="385" customWidth="1"/>
    <col min="15624" max="15624" width="17.28515625" style="385" customWidth="1"/>
    <col min="15625" max="15625" width="13.42578125" style="385" customWidth="1"/>
    <col min="15626" max="15626" width="9.140625" style="385"/>
    <col min="15627" max="15722" width="0" style="385" hidden="1" customWidth="1"/>
    <col min="15723" max="15872" width="9.140625" style="385"/>
    <col min="15873" max="15873" width="2.7109375" style="385" customWidth="1"/>
    <col min="15874" max="15874" width="11.5703125" style="385" customWidth="1"/>
    <col min="15875" max="15875" width="24.42578125" style="385" customWidth="1"/>
    <col min="15876" max="15876" width="62.85546875" style="385" customWidth="1"/>
    <col min="15877" max="15877" width="33.7109375" style="385" customWidth="1"/>
    <col min="15878" max="15878" width="20.85546875" style="385" customWidth="1"/>
    <col min="15879" max="15879" width="22.7109375" style="385" customWidth="1"/>
    <col min="15880" max="15880" width="17.28515625" style="385" customWidth="1"/>
    <col min="15881" max="15881" width="13.42578125" style="385" customWidth="1"/>
    <col min="15882" max="15882" width="9.140625" style="385"/>
    <col min="15883" max="15978" width="0" style="385" hidden="1" customWidth="1"/>
    <col min="15979" max="16128" width="9.140625" style="385"/>
    <col min="16129" max="16129" width="2.7109375" style="385" customWidth="1"/>
    <col min="16130" max="16130" width="11.5703125" style="385" customWidth="1"/>
    <col min="16131" max="16131" width="24.42578125" style="385" customWidth="1"/>
    <col min="16132" max="16132" width="62.85546875" style="385" customWidth="1"/>
    <col min="16133" max="16133" width="33.7109375" style="385" customWidth="1"/>
    <col min="16134" max="16134" width="20.85546875" style="385" customWidth="1"/>
    <col min="16135" max="16135" width="22.7109375" style="385" customWidth="1"/>
    <col min="16136" max="16136" width="17.28515625" style="385" customWidth="1"/>
    <col min="16137" max="16137" width="13.42578125" style="385" customWidth="1"/>
    <col min="16138" max="16138" width="9.140625" style="385"/>
    <col min="16139" max="16234" width="0" style="385" hidden="1" customWidth="1"/>
    <col min="16235" max="16384" width="9.140625" style="385"/>
  </cols>
  <sheetData>
    <row r="1" spans="1:97" ht="267" customHeight="1" thickBot="1" x14ac:dyDescent="0.3">
      <c r="B1" s="537" t="s">
        <v>681</v>
      </c>
      <c r="C1" s="538"/>
      <c r="D1" s="538"/>
      <c r="E1" s="538"/>
      <c r="F1" s="538"/>
      <c r="G1" s="538"/>
      <c r="H1" s="538"/>
      <c r="I1" s="539"/>
    </row>
    <row r="2" spans="1:97" ht="15.75" thickBot="1" x14ac:dyDescent="0.3">
      <c r="B2" s="386"/>
      <c r="C2" s="384"/>
      <c r="D2" s="384"/>
      <c r="E2" s="384"/>
      <c r="F2" s="384"/>
      <c r="G2" s="384"/>
      <c r="H2" s="384"/>
      <c r="I2" s="387"/>
      <c r="J2" s="384"/>
    </row>
    <row r="3" spans="1:97" ht="43.5" customHeight="1" thickBot="1" x14ac:dyDescent="0.3">
      <c r="B3" s="540" t="s">
        <v>682</v>
      </c>
      <c r="C3" s="541"/>
      <c r="D3" s="541"/>
      <c r="E3" s="541"/>
      <c r="F3" s="541"/>
      <c r="G3" s="541"/>
      <c r="H3" s="541"/>
      <c r="I3" s="542"/>
      <c r="J3" s="388"/>
      <c r="N3" s="385">
        <v>0</v>
      </c>
      <c r="O3" s="385">
        <v>0</v>
      </c>
      <c r="S3" s="385">
        <v>0</v>
      </c>
      <c r="V3" s="385">
        <v>0</v>
      </c>
      <c r="W3" s="385">
        <v>0</v>
      </c>
      <c r="X3" s="385">
        <v>0</v>
      </c>
      <c r="Y3" s="385">
        <v>0</v>
      </c>
      <c r="Z3" s="385">
        <v>0</v>
      </c>
      <c r="AA3" s="385">
        <v>0</v>
      </c>
      <c r="AB3" s="385">
        <v>0</v>
      </c>
      <c r="AH3" s="385">
        <v>0</v>
      </c>
      <c r="AJ3" s="385">
        <v>0</v>
      </c>
      <c r="AK3" s="385">
        <v>0</v>
      </c>
      <c r="AP3" s="385">
        <v>0</v>
      </c>
      <c r="AW3" s="385">
        <v>0</v>
      </c>
      <c r="AX3" s="385">
        <v>0</v>
      </c>
      <c r="AY3" s="385">
        <v>0</v>
      </c>
      <c r="AZ3" s="385">
        <v>0</v>
      </c>
      <c r="BD3" s="385">
        <v>0</v>
      </c>
      <c r="BE3" s="385">
        <v>0</v>
      </c>
      <c r="BF3" s="385">
        <v>0</v>
      </c>
      <c r="BG3" s="385">
        <v>0</v>
      </c>
      <c r="BH3" s="385">
        <v>0</v>
      </c>
      <c r="BI3" s="385">
        <v>0</v>
      </c>
      <c r="BJ3" s="385">
        <v>0</v>
      </c>
      <c r="BM3" s="385">
        <v>0</v>
      </c>
      <c r="BO3" s="385">
        <v>0</v>
      </c>
      <c r="BQ3" s="385">
        <v>0</v>
      </c>
      <c r="BS3" s="385">
        <v>0</v>
      </c>
      <c r="CE3" s="385">
        <v>0</v>
      </c>
      <c r="CI3" s="385">
        <v>0</v>
      </c>
    </row>
    <row r="4" spans="1:97" ht="8.25" customHeight="1" x14ac:dyDescent="0.25">
      <c r="B4" s="543"/>
      <c r="C4" s="544"/>
      <c r="D4" s="544"/>
      <c r="E4" s="544"/>
      <c r="F4" s="544"/>
      <c r="G4" s="544"/>
      <c r="H4" s="544"/>
      <c r="I4" s="545"/>
      <c r="J4" s="389"/>
      <c r="N4" s="385">
        <v>2</v>
      </c>
      <c r="O4" s="385">
        <v>2</v>
      </c>
      <c r="S4" s="385">
        <v>5</v>
      </c>
      <c r="V4" s="385">
        <v>1</v>
      </c>
      <c r="W4" s="385">
        <v>5</v>
      </c>
      <c r="X4" s="385">
        <v>5</v>
      </c>
      <c r="Y4" s="385">
        <v>2</v>
      </c>
      <c r="Z4" s="385">
        <v>2</v>
      </c>
      <c r="AA4" s="385">
        <v>6</v>
      </c>
      <c r="AB4" s="385">
        <v>4</v>
      </c>
      <c r="AH4" s="385">
        <v>2</v>
      </c>
      <c r="AJ4" s="385">
        <v>2</v>
      </c>
      <c r="AK4" s="385">
        <v>1</v>
      </c>
      <c r="AP4" s="385">
        <v>1</v>
      </c>
      <c r="AW4" s="385">
        <v>3</v>
      </c>
      <c r="AX4" s="385">
        <v>4</v>
      </c>
      <c r="AY4" s="385">
        <v>1</v>
      </c>
      <c r="AZ4" s="385">
        <v>5</v>
      </c>
      <c r="BD4" s="385">
        <v>1</v>
      </c>
      <c r="BE4" s="385">
        <v>5</v>
      </c>
      <c r="BF4" s="385">
        <v>1</v>
      </c>
      <c r="BG4" s="385">
        <v>1</v>
      </c>
      <c r="BH4" s="385">
        <v>5</v>
      </c>
      <c r="BI4" s="385">
        <v>1</v>
      </c>
      <c r="BJ4" s="385">
        <v>2</v>
      </c>
      <c r="BM4" s="385">
        <v>4</v>
      </c>
      <c r="BO4" s="385">
        <v>6</v>
      </c>
      <c r="BQ4" s="385">
        <v>5</v>
      </c>
      <c r="BS4" s="385">
        <v>5</v>
      </c>
      <c r="CE4" s="385">
        <v>9</v>
      </c>
      <c r="CI4" s="385">
        <v>12</v>
      </c>
    </row>
    <row r="5" spans="1:97" s="394" customFormat="1" ht="27" customHeight="1" x14ac:dyDescent="0.25">
      <c r="A5" s="390"/>
      <c r="B5" s="546" t="s">
        <v>234</v>
      </c>
      <c r="C5" s="547"/>
      <c r="D5" s="391"/>
      <c r="E5" s="392" t="s">
        <v>379</v>
      </c>
      <c r="F5" s="548"/>
      <c r="G5" s="548"/>
      <c r="H5" s="390"/>
      <c r="I5" s="393"/>
      <c r="J5" s="390"/>
      <c r="O5" s="394">
        <v>3</v>
      </c>
      <c r="S5" s="394">
        <v>6</v>
      </c>
      <c r="V5" s="394">
        <v>2</v>
      </c>
      <c r="Y5" s="394">
        <v>4</v>
      </c>
      <c r="AH5" s="394">
        <v>6</v>
      </c>
      <c r="AJ5" s="394">
        <v>4</v>
      </c>
      <c r="AK5" s="394">
        <v>2</v>
      </c>
      <c r="AP5" s="394">
        <v>2</v>
      </c>
      <c r="AX5" s="394">
        <v>8</v>
      </c>
      <c r="AY5" s="394">
        <v>2</v>
      </c>
      <c r="BD5" s="394">
        <v>2</v>
      </c>
      <c r="BF5" s="394">
        <v>2</v>
      </c>
      <c r="BG5" s="394">
        <v>2</v>
      </c>
      <c r="BI5" s="394">
        <v>3</v>
      </c>
    </row>
    <row r="6" spans="1:97" s="394" customFormat="1" ht="27" customHeight="1" x14ac:dyDescent="0.25">
      <c r="A6" s="390"/>
      <c r="B6" s="546" t="s">
        <v>380</v>
      </c>
      <c r="C6" s="547"/>
      <c r="D6" s="391"/>
      <c r="E6" s="392" t="s">
        <v>381</v>
      </c>
      <c r="F6" s="548"/>
      <c r="G6" s="548"/>
      <c r="H6" s="390"/>
      <c r="I6" s="393"/>
      <c r="J6" s="390"/>
      <c r="V6" s="394">
        <v>3</v>
      </c>
      <c r="Y6" s="394">
        <v>6</v>
      </c>
      <c r="AJ6" s="394">
        <v>6</v>
      </c>
      <c r="AK6" s="394">
        <v>3</v>
      </c>
      <c r="AP6" s="394">
        <v>3</v>
      </c>
      <c r="AX6" s="394">
        <v>12</v>
      </c>
      <c r="BD6" s="394">
        <v>3</v>
      </c>
      <c r="BF6" s="394">
        <v>3</v>
      </c>
      <c r="BG6" s="394">
        <v>3</v>
      </c>
    </row>
    <row r="7" spans="1:97" ht="27" customHeight="1" x14ac:dyDescent="0.25">
      <c r="B7" s="557" t="s">
        <v>382</v>
      </c>
      <c r="C7" s="558"/>
      <c r="D7" s="391"/>
      <c r="E7" s="395" t="s">
        <v>383</v>
      </c>
      <c r="F7" s="559"/>
      <c r="G7" s="559"/>
      <c r="H7" s="384"/>
      <c r="I7" s="396"/>
      <c r="J7" s="390"/>
      <c r="K7" s="394"/>
      <c r="L7" s="394"/>
      <c r="M7" s="394"/>
      <c r="N7" s="394"/>
      <c r="Y7" s="385">
        <v>7</v>
      </c>
      <c r="AK7" s="385">
        <v>4</v>
      </c>
      <c r="AP7" s="385">
        <v>4</v>
      </c>
      <c r="BD7" s="385">
        <v>4</v>
      </c>
      <c r="BF7" s="385">
        <v>4</v>
      </c>
      <c r="BG7" s="385">
        <v>4</v>
      </c>
    </row>
    <row r="8" spans="1:97" ht="6.75" customHeight="1" x14ac:dyDescent="0.25">
      <c r="B8" s="560"/>
      <c r="C8" s="561"/>
      <c r="D8" s="561"/>
      <c r="E8" s="561"/>
      <c r="F8" s="561"/>
      <c r="G8" s="561"/>
      <c r="H8" s="561"/>
      <c r="I8" s="562"/>
      <c r="J8" s="390"/>
      <c r="K8" s="394"/>
      <c r="L8" s="394"/>
      <c r="M8" s="394"/>
      <c r="N8" s="394"/>
      <c r="AP8" s="385">
        <v>5</v>
      </c>
      <c r="BD8" s="385">
        <v>5</v>
      </c>
      <c r="BF8" s="385">
        <v>5</v>
      </c>
      <c r="BG8" s="385">
        <v>5</v>
      </c>
    </row>
    <row r="9" spans="1:97" ht="18" customHeight="1" x14ac:dyDescent="0.25">
      <c r="B9" s="563" t="s">
        <v>683</v>
      </c>
      <c r="C9" s="564"/>
      <c r="D9" s="564"/>
      <c r="E9" s="564"/>
      <c r="F9" s="564"/>
      <c r="G9" s="564"/>
      <c r="H9" s="564"/>
      <c r="I9" s="565"/>
      <c r="J9" s="397"/>
      <c r="AP9" s="385">
        <v>6</v>
      </c>
    </row>
    <row r="10" spans="1:97" ht="5.25" customHeight="1" x14ac:dyDescent="0.25">
      <c r="B10" s="398"/>
      <c r="C10" s="397"/>
      <c r="D10" s="397"/>
      <c r="E10" s="397"/>
      <c r="F10" s="397"/>
      <c r="G10" s="397"/>
      <c r="H10" s="397"/>
      <c r="I10" s="399"/>
      <c r="J10" s="397"/>
      <c r="AP10" s="385">
        <v>7</v>
      </c>
    </row>
    <row r="11" spans="1:97" ht="26.25" customHeight="1" x14ac:dyDescent="0.25">
      <c r="B11" s="566" t="s">
        <v>384</v>
      </c>
      <c r="C11" s="567"/>
      <c r="D11" s="567"/>
      <c r="E11" s="567"/>
      <c r="F11" s="567"/>
      <c r="G11" s="567"/>
      <c r="H11" s="567"/>
      <c r="I11" s="568"/>
      <c r="J11" s="397"/>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v>8</v>
      </c>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row>
    <row r="12" spans="1:97" ht="6" customHeight="1" x14ac:dyDescent="0.25">
      <c r="B12" s="569"/>
      <c r="C12" s="570"/>
      <c r="D12" s="570"/>
      <c r="E12" s="570"/>
      <c r="F12" s="570"/>
      <c r="G12" s="570"/>
      <c r="H12" s="570"/>
      <c r="I12" s="571"/>
      <c r="J12" s="397"/>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v>9</v>
      </c>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row>
    <row r="13" spans="1:97" s="402" customFormat="1" ht="15.75" x14ac:dyDescent="0.25">
      <c r="A13" s="401"/>
      <c r="B13" s="549" t="s">
        <v>385</v>
      </c>
      <c r="C13" s="550"/>
      <c r="D13" s="550"/>
      <c r="E13" s="550"/>
      <c r="F13" s="550"/>
      <c r="G13" s="550"/>
      <c r="H13" s="550"/>
      <c r="I13" s="551"/>
      <c r="J13" s="401"/>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v>10</v>
      </c>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row>
    <row r="14" spans="1:97" s="402" customFormat="1" ht="15.75" x14ac:dyDescent="0.25">
      <c r="A14" s="401"/>
      <c r="B14" s="552" t="s">
        <v>386</v>
      </c>
      <c r="C14" s="553"/>
      <c r="D14" s="553"/>
      <c r="E14" s="553"/>
      <c r="F14" s="553"/>
      <c r="G14" s="553"/>
      <c r="H14" s="553"/>
      <c r="I14" s="554"/>
      <c r="J14" s="401"/>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v>11</v>
      </c>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3"/>
      <c r="CC14" s="403"/>
      <c r="CD14" s="403"/>
      <c r="CE14" s="403"/>
      <c r="CF14" s="403"/>
      <c r="CG14" s="403"/>
      <c r="CH14" s="403"/>
      <c r="CI14" s="403"/>
      <c r="CJ14" s="403"/>
      <c r="CK14" s="403"/>
      <c r="CL14" s="403"/>
      <c r="CM14" s="403"/>
      <c r="CN14" s="403"/>
      <c r="CO14" s="403"/>
      <c r="CP14" s="403"/>
      <c r="CQ14" s="403"/>
      <c r="CR14" s="403"/>
      <c r="CS14" s="403"/>
    </row>
    <row r="15" spans="1:97" s="402" customFormat="1" ht="32.25" customHeight="1" x14ac:dyDescent="0.25">
      <c r="A15" s="401"/>
      <c r="B15" s="555" t="s">
        <v>387</v>
      </c>
      <c r="C15" s="553"/>
      <c r="D15" s="553"/>
      <c r="E15" s="553"/>
      <c r="F15" s="553"/>
      <c r="G15" s="553"/>
      <c r="H15" s="553"/>
      <c r="I15" s="554"/>
      <c r="J15" s="401"/>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v>12</v>
      </c>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3"/>
      <c r="CG15" s="403"/>
      <c r="CH15" s="403"/>
      <c r="CI15" s="403"/>
      <c r="CJ15" s="403"/>
      <c r="CK15" s="400" t="s">
        <v>395</v>
      </c>
      <c r="CL15" s="403"/>
      <c r="CM15" s="403"/>
      <c r="CN15" s="403"/>
      <c r="CO15" s="403"/>
      <c r="CP15" s="403"/>
      <c r="CQ15" s="403"/>
      <c r="CR15" s="403"/>
      <c r="CS15" s="403"/>
    </row>
    <row r="16" spans="1:97" s="402" customFormat="1" ht="15.75" x14ac:dyDescent="0.25">
      <c r="A16" s="401"/>
      <c r="B16" s="552" t="s">
        <v>389</v>
      </c>
      <c r="C16" s="553"/>
      <c r="D16" s="553"/>
      <c r="E16" s="553"/>
      <c r="F16" s="553"/>
      <c r="G16" s="553"/>
      <c r="H16" s="553"/>
      <c r="I16" s="554"/>
      <c r="J16" s="401"/>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v>13</v>
      </c>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3"/>
      <c r="CD16" s="403"/>
      <c r="CE16" s="403"/>
      <c r="CF16" s="403"/>
      <c r="CG16" s="403"/>
      <c r="CH16" s="403"/>
      <c r="CI16" s="403"/>
      <c r="CJ16" s="403"/>
      <c r="CK16" s="403" t="s">
        <v>388</v>
      </c>
      <c r="CL16" s="403"/>
      <c r="CM16" s="403"/>
      <c r="CN16" s="403"/>
      <c r="CO16" s="403"/>
      <c r="CP16" s="403"/>
      <c r="CQ16" s="403"/>
      <c r="CR16" s="403"/>
      <c r="CS16" s="403"/>
    </row>
    <row r="17" spans="1:97" s="402" customFormat="1" ht="15.75" x14ac:dyDescent="0.25">
      <c r="A17" s="401"/>
      <c r="B17" s="556" t="s">
        <v>390</v>
      </c>
      <c r="C17" s="553"/>
      <c r="D17" s="553"/>
      <c r="E17" s="553"/>
      <c r="F17" s="553"/>
      <c r="G17" s="553"/>
      <c r="H17" s="553"/>
      <c r="I17" s="554"/>
      <c r="J17" s="401"/>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v>14</v>
      </c>
      <c r="AQ17" s="403"/>
      <c r="AR17" s="403"/>
      <c r="AS17" s="403"/>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c r="BP17" s="403"/>
      <c r="BQ17" s="403"/>
      <c r="BR17" s="403"/>
      <c r="BS17" s="403"/>
      <c r="BT17" s="403"/>
      <c r="BU17" s="403"/>
      <c r="BV17" s="403"/>
      <c r="BW17" s="403"/>
      <c r="BX17" s="403"/>
      <c r="BY17" s="403"/>
      <c r="BZ17" s="403"/>
      <c r="CA17" s="403"/>
      <c r="CB17" s="403"/>
      <c r="CC17" s="403"/>
      <c r="CD17" s="403"/>
      <c r="CE17" s="403"/>
      <c r="CF17" s="403"/>
      <c r="CG17" s="403"/>
      <c r="CH17" s="403"/>
      <c r="CI17" s="403"/>
      <c r="CJ17" s="403"/>
      <c r="CK17" s="403" t="s">
        <v>392</v>
      </c>
      <c r="CL17" s="403"/>
      <c r="CM17" s="403"/>
      <c r="CN17" s="403"/>
      <c r="CO17" s="403"/>
      <c r="CP17" s="403"/>
      <c r="CQ17" s="403"/>
      <c r="CR17" s="403"/>
      <c r="CS17" s="403"/>
    </row>
    <row r="18" spans="1:97" s="402" customFormat="1" ht="15.75" x14ac:dyDescent="0.25">
      <c r="A18" s="401"/>
      <c r="B18" s="556" t="s">
        <v>391</v>
      </c>
      <c r="C18" s="553"/>
      <c r="D18" s="553"/>
      <c r="E18" s="553"/>
      <c r="F18" s="553"/>
      <c r="G18" s="553"/>
      <c r="H18" s="553"/>
      <c r="I18" s="554"/>
      <c r="J18" s="401"/>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v>15</v>
      </c>
      <c r="AQ18" s="403"/>
      <c r="AR18" s="403"/>
      <c r="AS18" s="403"/>
      <c r="AT18" s="403"/>
      <c r="AU18" s="403"/>
      <c r="AV18" s="403"/>
      <c r="AW18" s="403"/>
      <c r="AX18" s="403"/>
      <c r="AY18" s="403"/>
      <c r="AZ18" s="403"/>
      <c r="BA18" s="403"/>
      <c r="BB18" s="403"/>
      <c r="BC18" s="403"/>
      <c r="BD18" s="403"/>
      <c r="BE18" s="403"/>
      <c r="BF18" s="403"/>
      <c r="BG18" s="403"/>
      <c r="BH18" s="403"/>
      <c r="BI18" s="403"/>
      <c r="BJ18" s="403"/>
      <c r="BK18" s="403"/>
      <c r="BL18" s="403"/>
      <c r="BM18" s="403"/>
      <c r="BN18" s="403"/>
      <c r="BO18" s="403"/>
      <c r="BP18" s="403"/>
      <c r="BQ18" s="403"/>
      <c r="BR18" s="403"/>
      <c r="BS18" s="403"/>
      <c r="BT18" s="403"/>
      <c r="BU18" s="403"/>
      <c r="BV18" s="403"/>
      <c r="BW18" s="403"/>
      <c r="BX18" s="403"/>
      <c r="BY18" s="403"/>
      <c r="BZ18" s="403"/>
      <c r="CA18" s="403"/>
      <c r="CB18" s="403"/>
      <c r="CC18" s="403"/>
      <c r="CD18" s="403"/>
      <c r="CE18" s="403"/>
      <c r="CF18" s="403"/>
      <c r="CG18" s="403"/>
      <c r="CH18" s="403"/>
      <c r="CI18" s="403"/>
      <c r="CJ18" s="403"/>
      <c r="CK18" s="403" t="s">
        <v>393</v>
      </c>
      <c r="CL18" s="403"/>
      <c r="CM18" s="403"/>
      <c r="CN18" s="404" t="s">
        <v>396</v>
      </c>
      <c r="CO18" s="403"/>
      <c r="CP18" s="403"/>
      <c r="CQ18" s="403"/>
      <c r="CR18" s="403"/>
      <c r="CS18" s="403"/>
    </row>
    <row r="19" spans="1:97" s="402" customFormat="1" ht="6" customHeight="1" x14ac:dyDescent="0.25">
      <c r="A19" s="401"/>
      <c r="B19" s="405"/>
      <c r="C19" s="406"/>
      <c r="D19" s="406"/>
      <c r="E19" s="406"/>
      <c r="F19" s="406"/>
      <c r="G19" s="406"/>
      <c r="H19" s="406"/>
      <c r="I19" s="407"/>
      <c r="J19" s="401"/>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t="s">
        <v>684</v>
      </c>
      <c r="CL19" s="403"/>
      <c r="CM19" s="403"/>
      <c r="CN19" s="404" t="s">
        <v>394</v>
      </c>
      <c r="CO19" s="403"/>
      <c r="CP19" s="403"/>
      <c r="CQ19" s="403"/>
      <c r="CR19" s="403"/>
      <c r="CS19" s="403"/>
    </row>
    <row r="20" spans="1:97" ht="33" customHeight="1" thickBot="1" x14ac:dyDescent="0.3">
      <c r="B20" s="572" t="s">
        <v>685</v>
      </c>
      <c r="C20" s="573"/>
      <c r="D20" s="573"/>
      <c r="E20" s="573"/>
      <c r="F20" s="573"/>
      <c r="G20" s="573"/>
      <c r="H20" s="573"/>
      <c r="I20" s="574"/>
      <c r="J20" s="384"/>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3" t="s">
        <v>686</v>
      </c>
      <c r="CL20" s="400"/>
      <c r="CM20" s="400"/>
      <c r="CN20" s="404" t="s">
        <v>464</v>
      </c>
      <c r="CO20" s="400"/>
      <c r="CP20" s="400"/>
      <c r="CQ20" s="400"/>
      <c r="CR20" s="400"/>
      <c r="CS20" s="400"/>
    </row>
    <row r="21" spans="1:97" ht="15.75" customHeight="1" thickBot="1" x14ac:dyDescent="0.3">
      <c r="B21" s="408"/>
      <c r="C21" s="409"/>
      <c r="D21" s="409"/>
      <c r="E21" s="409"/>
      <c r="F21" s="409"/>
      <c r="G21" s="409"/>
      <c r="H21" s="409"/>
      <c r="I21" s="409"/>
      <c r="J21" s="384"/>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3" t="s">
        <v>687</v>
      </c>
      <c r="CL21" s="400"/>
      <c r="CM21" s="400"/>
      <c r="CN21" s="400"/>
      <c r="CO21" s="400"/>
      <c r="CP21" s="400"/>
      <c r="CQ21" s="400"/>
      <c r="CR21" s="400"/>
      <c r="CS21" s="400"/>
    </row>
    <row r="22" spans="1:97" s="402" customFormat="1" ht="75.75" customHeight="1" thickBot="1" x14ac:dyDescent="0.3">
      <c r="A22" s="401"/>
      <c r="B22" s="575" t="s">
        <v>688</v>
      </c>
      <c r="C22" s="576"/>
      <c r="D22" s="576"/>
      <c r="E22" s="576"/>
      <c r="F22" s="576"/>
      <c r="G22" s="576"/>
      <c r="H22" s="576"/>
      <c r="I22" s="577"/>
      <c r="J22" s="401"/>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t="s">
        <v>689</v>
      </c>
      <c r="CL22" s="403"/>
      <c r="CM22" s="403"/>
      <c r="CN22" s="403"/>
      <c r="CO22" s="403"/>
      <c r="CP22" s="403"/>
      <c r="CQ22" s="403"/>
      <c r="CR22" s="403"/>
      <c r="CS22" s="403"/>
    </row>
    <row r="23" spans="1:97" x14ac:dyDescent="0.25">
      <c r="B23" s="408"/>
      <c r="C23" s="409"/>
      <c r="D23" s="409"/>
      <c r="E23" s="409"/>
      <c r="F23" s="409"/>
      <c r="G23" s="409"/>
      <c r="H23" s="409"/>
      <c r="I23" s="409"/>
      <c r="J23" s="384"/>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t="s">
        <v>463</v>
      </c>
      <c r="CL23" s="400"/>
      <c r="CM23" s="400"/>
      <c r="CN23" s="404"/>
      <c r="CO23" s="400"/>
      <c r="CP23" s="400"/>
      <c r="CQ23" s="400"/>
      <c r="CR23" s="400"/>
      <c r="CS23" s="400"/>
    </row>
    <row r="24" spans="1:97" ht="14.25" customHeight="1" x14ac:dyDescent="0.25">
      <c r="B24" s="570"/>
      <c r="C24" s="570"/>
      <c r="D24" s="570"/>
      <c r="E24" s="570"/>
      <c r="F24" s="570"/>
      <c r="G24" s="570"/>
      <c r="H24" s="570"/>
      <c r="I24" s="570"/>
      <c r="J24" s="384"/>
      <c r="L24" s="400" t="s">
        <v>397</v>
      </c>
      <c r="M24" s="400" t="s">
        <v>398</v>
      </c>
      <c r="N24" s="400" t="s">
        <v>399</v>
      </c>
      <c r="O24" s="400" t="s">
        <v>400</v>
      </c>
      <c r="P24" s="400" t="s">
        <v>401</v>
      </c>
      <c r="Q24" s="400" t="s">
        <v>402</v>
      </c>
      <c r="R24" s="410" t="s">
        <v>403</v>
      </c>
      <c r="S24" s="410" t="s">
        <v>403</v>
      </c>
      <c r="T24" s="400" t="s">
        <v>404</v>
      </c>
      <c r="U24" s="400" t="s">
        <v>405</v>
      </c>
      <c r="V24" s="400" t="s">
        <v>406</v>
      </c>
      <c r="W24" s="410" t="s">
        <v>407</v>
      </c>
      <c r="X24" s="410" t="s">
        <v>408</v>
      </c>
      <c r="Y24" s="410" t="s">
        <v>409</v>
      </c>
      <c r="Z24" s="410" t="s">
        <v>410</v>
      </c>
      <c r="AA24" s="400" t="s">
        <v>411</v>
      </c>
      <c r="AB24" s="400" t="s">
        <v>412</v>
      </c>
      <c r="AC24" s="400" t="s">
        <v>6</v>
      </c>
      <c r="AD24" s="400" t="s">
        <v>23</v>
      </c>
      <c r="AE24" s="400" t="s">
        <v>413</v>
      </c>
      <c r="AF24" s="400" t="s">
        <v>414</v>
      </c>
      <c r="AG24" s="410" t="s">
        <v>415</v>
      </c>
      <c r="AH24" s="410" t="s">
        <v>416</v>
      </c>
      <c r="AI24" s="400" t="s">
        <v>417</v>
      </c>
      <c r="AJ24" s="400" t="s">
        <v>418</v>
      </c>
      <c r="AK24" s="400" t="s">
        <v>419</v>
      </c>
      <c r="AL24" s="400" t="s">
        <v>420</v>
      </c>
      <c r="AM24" s="400" t="s">
        <v>421</v>
      </c>
      <c r="AN24" s="400" t="s">
        <v>422</v>
      </c>
      <c r="AO24" s="400" t="s">
        <v>423</v>
      </c>
      <c r="AP24" s="400" t="s">
        <v>424</v>
      </c>
      <c r="AQ24" s="400" t="s">
        <v>425</v>
      </c>
      <c r="AR24" s="400" t="s">
        <v>426</v>
      </c>
      <c r="AS24" s="400" t="s">
        <v>427</v>
      </c>
      <c r="AT24" s="400" t="s">
        <v>428</v>
      </c>
      <c r="AU24" s="400" t="s">
        <v>429</v>
      </c>
      <c r="AV24" s="400" t="s">
        <v>430</v>
      </c>
      <c r="AW24" s="400" t="s">
        <v>430</v>
      </c>
      <c r="AX24" s="410" t="s">
        <v>431</v>
      </c>
      <c r="AY24" s="400" t="s">
        <v>432</v>
      </c>
      <c r="AZ24" s="400" t="s">
        <v>433</v>
      </c>
      <c r="BA24" s="400" t="s">
        <v>434</v>
      </c>
      <c r="BB24" s="400" t="s">
        <v>435</v>
      </c>
      <c r="BC24" s="410" t="s">
        <v>436</v>
      </c>
      <c r="BD24" s="410" t="s">
        <v>436</v>
      </c>
      <c r="BE24" s="400" t="s">
        <v>437</v>
      </c>
      <c r="BF24" s="410" t="s">
        <v>438</v>
      </c>
      <c r="BG24" s="400" t="s">
        <v>439</v>
      </c>
      <c r="BH24" s="400" t="s">
        <v>440</v>
      </c>
      <c r="BI24" s="400" t="s">
        <v>441</v>
      </c>
      <c r="BJ24" s="400" t="s">
        <v>442</v>
      </c>
      <c r="BK24" s="400" t="s">
        <v>443</v>
      </c>
      <c r="BL24" s="400" t="s">
        <v>444</v>
      </c>
      <c r="BM24" s="400" t="s">
        <v>445</v>
      </c>
      <c r="BN24" s="400" t="s">
        <v>446</v>
      </c>
      <c r="BO24" s="400" t="s">
        <v>446</v>
      </c>
      <c r="BP24" s="400" t="s">
        <v>447</v>
      </c>
      <c r="BQ24" s="400" t="s">
        <v>447</v>
      </c>
      <c r="BR24" s="400" t="s">
        <v>448</v>
      </c>
      <c r="BS24" s="400" t="s">
        <v>448</v>
      </c>
      <c r="BT24" s="400" t="s">
        <v>449</v>
      </c>
      <c r="BU24" s="400" t="s">
        <v>450</v>
      </c>
      <c r="BV24" s="400" t="s">
        <v>451</v>
      </c>
      <c r="BW24" s="400" t="s">
        <v>452</v>
      </c>
      <c r="BX24" s="400" t="s">
        <v>453</v>
      </c>
      <c r="BY24" s="400" t="s">
        <v>454</v>
      </c>
      <c r="BZ24" s="400" t="s">
        <v>455</v>
      </c>
      <c r="CA24" s="400" t="s">
        <v>456</v>
      </c>
      <c r="CB24" s="400" t="s">
        <v>457</v>
      </c>
      <c r="CC24" s="410" t="s">
        <v>458</v>
      </c>
      <c r="CD24" s="400" t="s">
        <v>459</v>
      </c>
      <c r="CE24" s="400" t="s">
        <v>460</v>
      </c>
      <c r="CF24" s="410" t="s">
        <v>461</v>
      </c>
      <c r="CG24" s="410" t="s">
        <v>461</v>
      </c>
      <c r="CH24" s="410" t="s">
        <v>461</v>
      </c>
      <c r="CI24" s="400" t="s">
        <v>462</v>
      </c>
      <c r="CJ24" s="400"/>
      <c r="CK24" s="400"/>
      <c r="CL24" s="400"/>
      <c r="CM24" s="400"/>
      <c r="CN24" s="400"/>
      <c r="CO24" s="400"/>
      <c r="CP24" s="400"/>
      <c r="CQ24" s="400"/>
      <c r="CR24" s="400"/>
      <c r="CS24" s="400"/>
    </row>
    <row r="25" spans="1:97" ht="15" customHeight="1" x14ac:dyDescent="0.25">
      <c r="B25" s="411"/>
      <c r="C25" s="411"/>
      <c r="D25" s="411"/>
      <c r="E25" s="411"/>
      <c r="F25" s="411"/>
      <c r="G25" s="411"/>
      <c r="H25" s="411"/>
      <c r="I25" s="411"/>
      <c r="J25" s="384"/>
      <c r="L25" s="400"/>
      <c r="M25" s="400"/>
      <c r="N25" s="400" t="s">
        <v>466</v>
      </c>
      <c r="O25" s="400" t="s">
        <v>467</v>
      </c>
      <c r="P25" s="400" t="s">
        <v>468</v>
      </c>
      <c r="Q25" s="400" t="s">
        <v>469</v>
      </c>
      <c r="R25" s="410"/>
      <c r="S25" s="410"/>
      <c r="T25" s="400" t="s">
        <v>470</v>
      </c>
      <c r="U25" s="400" t="s">
        <v>471</v>
      </c>
      <c r="V25" s="400" t="s">
        <v>472</v>
      </c>
      <c r="W25" s="410"/>
      <c r="X25" s="410"/>
      <c r="Y25" s="410"/>
      <c r="Z25" s="410" t="s">
        <v>473</v>
      </c>
      <c r="AA25" s="400" t="s">
        <v>474</v>
      </c>
      <c r="AB25" s="400" t="s">
        <v>475</v>
      </c>
      <c r="AC25" s="400" t="s">
        <v>476</v>
      </c>
      <c r="AD25" s="400" t="s">
        <v>477</v>
      </c>
      <c r="AE25" s="400" t="s">
        <v>478</v>
      </c>
      <c r="AF25" s="400" t="s">
        <v>479</v>
      </c>
      <c r="AG25" s="400"/>
      <c r="AH25" s="400"/>
      <c r="AI25" s="400" t="s">
        <v>480</v>
      </c>
      <c r="AJ25" s="400" t="s">
        <v>481</v>
      </c>
      <c r="AK25" s="400"/>
      <c r="AL25" s="400" t="s">
        <v>482</v>
      </c>
      <c r="AM25" s="400" t="s">
        <v>483</v>
      </c>
      <c r="AN25" s="400" t="s">
        <v>484</v>
      </c>
      <c r="AO25" s="400" t="s">
        <v>485</v>
      </c>
      <c r="AP25" s="400"/>
      <c r="AQ25" s="400"/>
      <c r="AR25" s="400" t="s">
        <v>486</v>
      </c>
      <c r="AS25" s="400" t="s">
        <v>487</v>
      </c>
      <c r="AT25" s="400" t="s">
        <v>488</v>
      </c>
      <c r="AU25" s="400" t="s">
        <v>487</v>
      </c>
      <c r="AV25" s="400" t="s">
        <v>489</v>
      </c>
      <c r="AW25" s="400" t="s">
        <v>490</v>
      </c>
      <c r="AX25" s="400"/>
      <c r="AY25" s="400" t="s">
        <v>491</v>
      </c>
      <c r="AZ25" s="400"/>
      <c r="BA25" s="400"/>
      <c r="BB25" s="400"/>
      <c r="BC25" s="400"/>
      <c r="BD25" s="400"/>
      <c r="BE25" s="400"/>
      <c r="BF25" s="400"/>
      <c r="BG25" s="400"/>
      <c r="BH25" s="400" t="s">
        <v>492</v>
      </c>
      <c r="BI25" s="400" t="s">
        <v>493</v>
      </c>
      <c r="BJ25" s="400"/>
      <c r="BK25" s="400" t="s">
        <v>494</v>
      </c>
      <c r="BL25" s="400" t="s">
        <v>20</v>
      </c>
      <c r="BM25" s="400"/>
      <c r="BN25" s="400" t="s">
        <v>495</v>
      </c>
      <c r="BO25" s="400" t="s">
        <v>495</v>
      </c>
      <c r="BP25" s="400" t="s">
        <v>496</v>
      </c>
      <c r="BQ25" s="400" t="s">
        <v>496</v>
      </c>
      <c r="BR25" s="400" t="s">
        <v>497</v>
      </c>
      <c r="BS25" s="400" t="s">
        <v>497</v>
      </c>
      <c r="BT25" s="400"/>
      <c r="BU25" s="400" t="s">
        <v>140</v>
      </c>
      <c r="BV25" s="400"/>
      <c r="BW25" s="400"/>
      <c r="BX25" s="400"/>
      <c r="BY25" s="400" t="s">
        <v>498</v>
      </c>
      <c r="BZ25" s="400" t="s">
        <v>499</v>
      </c>
      <c r="CA25" s="400" t="s">
        <v>500</v>
      </c>
      <c r="CB25" s="400" t="s">
        <v>501</v>
      </c>
      <c r="CC25" s="400"/>
      <c r="CD25" s="400" t="s">
        <v>502</v>
      </c>
      <c r="CE25" s="400"/>
      <c r="CF25" s="400"/>
      <c r="CG25" s="400"/>
      <c r="CH25" s="400"/>
      <c r="CI25" s="400"/>
      <c r="CJ25" s="400"/>
      <c r="CK25" s="400"/>
      <c r="CL25" s="400"/>
      <c r="CM25" s="400"/>
      <c r="CN25" s="400"/>
      <c r="CO25" s="400"/>
      <c r="CP25" s="400"/>
      <c r="CQ25" s="400"/>
      <c r="CR25" s="400"/>
      <c r="CS25" s="400"/>
    </row>
    <row r="26" spans="1:97" ht="75" x14ac:dyDescent="0.25">
      <c r="B26" s="578" t="s">
        <v>465</v>
      </c>
      <c r="C26" s="579"/>
      <c r="D26" s="579"/>
      <c r="E26" s="579"/>
      <c r="F26" s="579"/>
      <c r="G26" s="579"/>
      <c r="H26" s="579"/>
      <c r="I26" s="579"/>
      <c r="J26" s="384"/>
      <c r="L26" s="400"/>
      <c r="M26" s="400"/>
      <c r="N26" s="400"/>
      <c r="O26" s="400" t="s">
        <v>503</v>
      </c>
      <c r="P26" s="400" t="s">
        <v>504</v>
      </c>
      <c r="Q26" s="400" t="s">
        <v>505</v>
      </c>
      <c r="R26" s="400"/>
      <c r="S26" s="400"/>
      <c r="T26" s="400" t="s">
        <v>506</v>
      </c>
      <c r="U26" s="400" t="s">
        <v>507</v>
      </c>
      <c r="V26" s="400" t="s">
        <v>508</v>
      </c>
      <c r="W26" s="400"/>
      <c r="X26" s="400"/>
      <c r="Y26" s="400"/>
      <c r="Z26" s="400"/>
      <c r="AA26" s="400" t="s">
        <v>509</v>
      </c>
      <c r="AB26" s="400"/>
      <c r="AC26" s="400" t="s">
        <v>510</v>
      </c>
      <c r="AD26" s="400" t="s">
        <v>511</v>
      </c>
      <c r="AE26" s="400" t="s">
        <v>505</v>
      </c>
      <c r="AF26" s="400"/>
      <c r="AG26" s="400"/>
      <c r="AH26" s="400"/>
      <c r="AI26" s="400"/>
      <c r="AJ26" s="400" t="s">
        <v>480</v>
      </c>
      <c r="AK26" s="400"/>
      <c r="AL26" s="400" t="s">
        <v>512</v>
      </c>
      <c r="AM26" s="400" t="s">
        <v>513</v>
      </c>
      <c r="AN26" s="400"/>
      <c r="AO26" s="400"/>
      <c r="AP26" s="400"/>
      <c r="AQ26" s="400"/>
      <c r="AR26" s="400"/>
      <c r="AS26" s="400" t="s">
        <v>514</v>
      </c>
      <c r="AT26" s="400" t="s">
        <v>515</v>
      </c>
      <c r="AU26" s="400" t="s">
        <v>516</v>
      </c>
      <c r="AV26" s="400" t="s">
        <v>143</v>
      </c>
      <c r="AW26" s="400"/>
      <c r="AX26" s="400"/>
      <c r="AY26" s="400" t="s">
        <v>690</v>
      </c>
      <c r="AZ26" s="400"/>
      <c r="BA26" s="400"/>
      <c r="BB26" s="400"/>
      <c r="BC26" s="400"/>
      <c r="BD26" s="400"/>
      <c r="BE26" s="400"/>
      <c r="BF26" s="400"/>
      <c r="BG26" s="400"/>
      <c r="BH26" s="400" t="s">
        <v>517</v>
      </c>
      <c r="BI26" s="400"/>
      <c r="BJ26" s="400"/>
      <c r="BK26" s="400"/>
      <c r="BL26" s="400"/>
      <c r="BM26" s="400"/>
      <c r="BN26" s="400" t="s">
        <v>518</v>
      </c>
      <c r="BO26" s="400" t="s">
        <v>519</v>
      </c>
      <c r="BP26" s="400" t="s">
        <v>520</v>
      </c>
      <c r="BQ26" s="400" t="s">
        <v>521</v>
      </c>
      <c r="BR26" s="400" t="s">
        <v>143</v>
      </c>
      <c r="BS26" s="400" t="s">
        <v>490</v>
      </c>
      <c r="BT26" s="400"/>
      <c r="BU26" s="400" t="s">
        <v>522</v>
      </c>
      <c r="BV26" s="400"/>
      <c r="BW26" s="400"/>
      <c r="BX26" s="400"/>
      <c r="BY26" s="400" t="s">
        <v>523</v>
      </c>
      <c r="BZ26" s="400" t="s">
        <v>524</v>
      </c>
      <c r="CA26" s="400"/>
      <c r="CB26" s="400"/>
      <c r="CC26" s="400"/>
      <c r="CD26" s="400" t="s">
        <v>525</v>
      </c>
      <c r="CE26" s="400"/>
      <c r="CF26" s="400"/>
      <c r="CG26" s="400"/>
      <c r="CH26" s="400"/>
      <c r="CI26" s="400"/>
      <c r="CJ26" s="400"/>
      <c r="CK26" s="400"/>
      <c r="CL26" s="400"/>
      <c r="CM26" s="400"/>
      <c r="CN26" s="400"/>
      <c r="CO26" s="400"/>
      <c r="CP26" s="400"/>
      <c r="CQ26" s="400"/>
      <c r="CR26" s="400"/>
      <c r="CS26" s="400"/>
    </row>
    <row r="27" spans="1:97" ht="45" x14ac:dyDescent="0.25">
      <c r="B27" s="412"/>
      <c r="C27" s="413"/>
      <c r="D27" s="413"/>
      <c r="E27" s="413"/>
      <c r="F27" s="413"/>
      <c r="G27" s="413"/>
      <c r="H27" s="413"/>
      <c r="I27" s="413"/>
      <c r="J27" s="384"/>
      <c r="L27" s="400"/>
      <c r="M27" s="400"/>
      <c r="N27" s="400"/>
      <c r="O27" s="400"/>
      <c r="P27" s="400" t="s">
        <v>505</v>
      </c>
      <c r="Q27" s="400"/>
      <c r="R27" s="400"/>
      <c r="S27" s="400"/>
      <c r="T27" s="400" t="s">
        <v>532</v>
      </c>
      <c r="U27" s="400" t="s">
        <v>505</v>
      </c>
      <c r="V27" s="400"/>
      <c r="W27" s="400"/>
      <c r="X27" s="400"/>
      <c r="Y27" s="400"/>
      <c r="Z27" s="400"/>
      <c r="AA27" s="400"/>
      <c r="AB27" s="400"/>
      <c r="AC27" s="400" t="s">
        <v>533</v>
      </c>
      <c r="AD27" s="400"/>
      <c r="AE27" s="400"/>
      <c r="AF27" s="400"/>
      <c r="AG27" s="400"/>
      <c r="AH27" s="400"/>
      <c r="AI27" s="400"/>
      <c r="AJ27" s="400" t="s">
        <v>534</v>
      </c>
      <c r="AK27" s="400"/>
      <c r="AL27" s="400"/>
      <c r="AM27" s="400"/>
      <c r="AN27" s="400"/>
      <c r="AO27" s="400"/>
      <c r="AP27" s="400"/>
      <c r="AQ27" s="400"/>
      <c r="AR27" s="400"/>
      <c r="AS27" s="400"/>
      <c r="AT27" s="400" t="s">
        <v>535</v>
      </c>
      <c r="AU27" s="400"/>
      <c r="AV27" s="400"/>
      <c r="AW27" s="400"/>
      <c r="AX27" s="400"/>
      <c r="AY27" s="400"/>
      <c r="AZ27" s="400"/>
      <c r="BA27" s="400"/>
      <c r="BB27" s="400"/>
      <c r="BC27" s="400"/>
      <c r="BD27" s="400"/>
      <c r="BE27" s="400"/>
      <c r="BF27" s="400"/>
      <c r="BG27" s="400"/>
      <c r="BH27" s="400"/>
      <c r="BI27" s="400"/>
      <c r="BJ27" s="400"/>
      <c r="BK27" s="400"/>
      <c r="BL27" s="400"/>
      <c r="BM27" s="400"/>
      <c r="BN27" s="400" t="s">
        <v>143</v>
      </c>
      <c r="BO27" s="400" t="s">
        <v>490</v>
      </c>
      <c r="BP27" s="400" t="s">
        <v>143</v>
      </c>
      <c r="BQ27" s="400" t="s">
        <v>490</v>
      </c>
      <c r="BR27" s="400"/>
      <c r="BS27" s="400"/>
      <c r="BT27" s="400"/>
      <c r="BU27" s="400"/>
      <c r="BV27" s="400"/>
      <c r="BW27" s="400"/>
      <c r="BX27" s="400"/>
      <c r="BY27" s="400"/>
      <c r="BZ27" s="400" t="s">
        <v>143</v>
      </c>
      <c r="CA27" s="400"/>
      <c r="CB27" s="400"/>
      <c r="CC27" s="400"/>
      <c r="CD27" s="400"/>
      <c r="CE27" s="400"/>
      <c r="CF27" s="400"/>
      <c r="CG27" s="400"/>
      <c r="CH27" s="400"/>
      <c r="CI27" s="400"/>
      <c r="CJ27" s="400"/>
      <c r="CK27" s="400"/>
      <c r="CL27" s="400"/>
      <c r="CM27" s="400"/>
      <c r="CN27" s="400"/>
      <c r="CO27" s="400"/>
      <c r="CP27" s="400"/>
      <c r="CQ27" s="400"/>
      <c r="CR27" s="400"/>
      <c r="CS27" s="400"/>
    </row>
    <row r="28" spans="1:97" ht="30" x14ac:dyDescent="0.25">
      <c r="B28" s="389"/>
      <c r="C28" s="580" t="s">
        <v>526</v>
      </c>
      <c r="D28" s="582" t="s">
        <v>527</v>
      </c>
      <c r="E28" s="584" t="s">
        <v>528</v>
      </c>
      <c r="F28" s="582" t="s">
        <v>529</v>
      </c>
      <c r="G28" s="585"/>
      <c r="H28" s="582" t="s">
        <v>530</v>
      </c>
      <c r="I28" s="584" t="s">
        <v>531</v>
      </c>
      <c r="J28" s="384"/>
      <c r="L28" s="400"/>
      <c r="M28" s="400"/>
      <c r="N28" s="400"/>
      <c r="O28" s="400"/>
      <c r="P28" s="400"/>
      <c r="Q28" s="400"/>
      <c r="R28" s="400"/>
      <c r="S28" s="400"/>
      <c r="T28" s="400" t="s">
        <v>505</v>
      </c>
      <c r="U28" s="400"/>
      <c r="V28" s="400"/>
      <c r="W28" s="400"/>
      <c r="X28" s="400"/>
      <c r="Y28" s="400"/>
      <c r="Z28" s="400"/>
      <c r="AA28" s="400"/>
      <c r="AB28" s="400"/>
      <c r="AC28" s="400"/>
      <c r="AD28" s="400"/>
      <c r="AE28" s="400"/>
      <c r="AF28" s="400"/>
      <c r="AG28" s="400"/>
      <c r="AH28" s="400"/>
      <c r="AI28" s="400"/>
      <c r="AJ28" s="400" t="s">
        <v>538</v>
      </c>
      <c r="AK28" s="400"/>
      <c r="AL28" s="400"/>
      <c r="AM28" s="400"/>
      <c r="AN28" s="400"/>
      <c r="AO28" s="400"/>
      <c r="AP28" s="400"/>
      <c r="AQ28" s="400"/>
      <c r="AR28" s="400"/>
      <c r="AS28" s="400"/>
      <c r="AT28" s="400" t="s">
        <v>539</v>
      </c>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row>
    <row r="29" spans="1:97" ht="45.75" thickBot="1" x14ac:dyDescent="0.3">
      <c r="B29" s="414"/>
      <c r="C29" s="581"/>
      <c r="D29" s="583"/>
      <c r="E29" s="583"/>
      <c r="F29" s="415" t="s">
        <v>536</v>
      </c>
      <c r="G29" s="415" t="s">
        <v>537</v>
      </c>
      <c r="H29" s="586"/>
      <c r="I29" s="587"/>
      <c r="J29" s="384"/>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t="s">
        <v>543</v>
      </c>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row>
    <row r="30" spans="1:97" ht="45" x14ac:dyDescent="0.25">
      <c r="B30" s="416" t="s">
        <v>540</v>
      </c>
      <c r="C30" s="417" t="s">
        <v>541</v>
      </c>
      <c r="D30" s="418"/>
      <c r="E30" s="419"/>
      <c r="F30" s="420"/>
      <c r="G30" s="421"/>
      <c r="H30" s="420"/>
      <c r="I30" s="422" t="s">
        <v>542</v>
      </c>
      <c r="J30" s="384"/>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row>
    <row r="31" spans="1:97" ht="30" x14ac:dyDescent="0.25">
      <c r="B31" s="423" t="s">
        <v>544</v>
      </c>
      <c r="C31" s="424" t="s">
        <v>545</v>
      </c>
      <c r="D31" s="425"/>
      <c r="E31" s="426"/>
      <c r="F31" s="427"/>
      <c r="G31" s="428"/>
      <c r="H31" s="427"/>
      <c r="I31" s="429" t="s">
        <v>542</v>
      </c>
      <c r="J31" s="384"/>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row>
    <row r="32" spans="1:97" ht="30" x14ac:dyDescent="0.25">
      <c r="B32" s="430" t="s">
        <v>546</v>
      </c>
      <c r="C32" s="431" t="s">
        <v>547</v>
      </c>
      <c r="D32" s="432"/>
      <c r="E32" s="433"/>
      <c r="F32" s="434"/>
      <c r="G32" s="435"/>
      <c r="H32" s="434"/>
      <c r="I32" s="436">
        <v>0</v>
      </c>
      <c r="J32" s="384"/>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row>
    <row r="33" spans="2:97" ht="45.75" thickBot="1" x14ac:dyDescent="0.3">
      <c r="B33" s="430" t="s">
        <v>548</v>
      </c>
      <c r="C33" s="431" t="s">
        <v>549</v>
      </c>
      <c r="D33" s="432"/>
      <c r="E33" s="433"/>
      <c r="F33" s="434"/>
      <c r="G33" s="435"/>
      <c r="H33" s="434"/>
      <c r="I33" s="437">
        <v>0</v>
      </c>
      <c r="J33" s="384"/>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row>
    <row r="34" spans="2:97" x14ac:dyDescent="0.25">
      <c r="B34" s="438"/>
      <c r="C34" s="439"/>
      <c r="D34" s="439"/>
      <c r="E34" s="440"/>
      <c r="F34" s="440"/>
      <c r="G34" s="441"/>
      <c r="H34" s="442"/>
      <c r="I34" s="443">
        <f>SUM(I32:I33)</f>
        <v>0</v>
      </c>
      <c r="J34" s="384"/>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row>
    <row r="35" spans="2:97" ht="30.75" thickBot="1" x14ac:dyDescent="0.3">
      <c r="B35" s="438"/>
      <c r="C35" s="439"/>
      <c r="D35" s="439"/>
      <c r="E35" s="440"/>
      <c r="F35" s="440"/>
      <c r="G35" s="441"/>
      <c r="H35" s="442"/>
      <c r="I35" s="444" t="s">
        <v>531</v>
      </c>
      <c r="J35" s="384"/>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row>
    <row r="36" spans="2:97" x14ac:dyDescent="0.25">
      <c r="B36" s="598"/>
      <c r="C36" s="598"/>
      <c r="D36" s="598"/>
      <c r="E36" s="598"/>
      <c r="F36" s="598"/>
      <c r="G36" s="598"/>
      <c r="H36" s="598"/>
      <c r="I36" s="598"/>
      <c r="J36" s="384"/>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row>
    <row r="37" spans="2:97" ht="15.75" x14ac:dyDescent="0.25">
      <c r="B37" s="578" t="s">
        <v>550</v>
      </c>
      <c r="C37" s="579"/>
      <c r="D37" s="579"/>
      <c r="E37" s="579"/>
      <c r="F37" s="579"/>
      <c r="G37" s="579"/>
      <c r="H37" s="579"/>
      <c r="I37" s="579"/>
      <c r="J37" s="384"/>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row>
    <row r="38" spans="2:97" ht="15.75" x14ac:dyDescent="0.25">
      <c r="B38" s="412"/>
      <c r="C38" s="413"/>
      <c r="D38" s="413"/>
      <c r="E38" s="413"/>
      <c r="F38" s="413"/>
      <c r="G38" s="413"/>
      <c r="H38" s="413"/>
      <c r="I38" s="413"/>
      <c r="J38" s="384"/>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row>
    <row r="39" spans="2:97" x14ac:dyDescent="0.25">
      <c r="B39" s="389"/>
      <c r="C39" s="589" t="s">
        <v>526</v>
      </c>
      <c r="D39" s="591" t="s">
        <v>527</v>
      </c>
      <c r="E39" s="593" t="s">
        <v>528</v>
      </c>
      <c r="F39" s="591" t="s">
        <v>529</v>
      </c>
      <c r="G39" s="599"/>
      <c r="H39" s="591" t="s">
        <v>530</v>
      </c>
      <c r="I39" s="593" t="s">
        <v>531</v>
      </c>
      <c r="J39" s="384"/>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row>
    <row r="40" spans="2:97" ht="45.75" thickBot="1" x14ac:dyDescent="0.3">
      <c r="B40" s="414"/>
      <c r="C40" s="590"/>
      <c r="D40" s="592"/>
      <c r="E40" s="592"/>
      <c r="F40" s="445" t="s">
        <v>536</v>
      </c>
      <c r="G40" s="445" t="s">
        <v>537</v>
      </c>
      <c r="H40" s="596"/>
      <c r="I40" s="597"/>
      <c r="J40" s="384"/>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row>
    <row r="41" spans="2:97" ht="30" x14ac:dyDescent="0.25">
      <c r="B41" s="416" t="s">
        <v>551</v>
      </c>
      <c r="C41" s="417" t="s">
        <v>552</v>
      </c>
      <c r="D41" s="446"/>
      <c r="E41" s="419"/>
      <c r="F41" s="420"/>
      <c r="G41" s="421"/>
      <c r="H41" s="420"/>
      <c r="I41" s="422" t="s">
        <v>542</v>
      </c>
      <c r="J41" s="384"/>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row>
    <row r="42" spans="2:97" ht="150" x14ac:dyDescent="0.25">
      <c r="B42" s="423" t="s">
        <v>0</v>
      </c>
      <c r="C42" s="424" t="s">
        <v>553</v>
      </c>
      <c r="D42" s="426"/>
      <c r="E42" s="426"/>
      <c r="F42" s="427"/>
      <c r="G42" s="428"/>
      <c r="H42" s="427"/>
      <c r="I42" s="429" t="s">
        <v>542</v>
      </c>
      <c r="J42" s="390"/>
      <c r="K42" s="394"/>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row>
    <row r="43" spans="2:97" ht="51" customHeight="1" x14ac:dyDescent="0.25">
      <c r="B43" s="447" t="s">
        <v>1</v>
      </c>
      <c r="C43" s="424" t="s">
        <v>554</v>
      </c>
      <c r="D43" s="426" t="s">
        <v>403</v>
      </c>
      <c r="E43" s="426"/>
      <c r="F43" s="427"/>
      <c r="G43" s="428"/>
      <c r="H43" s="427"/>
      <c r="I43" s="429" t="s">
        <v>542</v>
      </c>
      <c r="J43" s="384"/>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row>
    <row r="44" spans="2:97" x14ac:dyDescent="0.25">
      <c r="B44" s="430" t="s">
        <v>555</v>
      </c>
      <c r="C44" s="448" t="s">
        <v>556</v>
      </c>
      <c r="D44" s="449" t="s">
        <v>403</v>
      </c>
      <c r="E44" s="433"/>
      <c r="F44" s="434"/>
      <c r="G44" s="435"/>
      <c r="H44" s="434"/>
      <c r="I44" s="436">
        <v>0</v>
      </c>
      <c r="J44" s="384"/>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row>
    <row r="45" spans="2:97" ht="51.75" customHeight="1" x14ac:dyDescent="0.25">
      <c r="B45" s="423" t="s">
        <v>2</v>
      </c>
      <c r="C45" s="450" t="s">
        <v>691</v>
      </c>
      <c r="D45" s="426"/>
      <c r="E45" s="426"/>
      <c r="F45" s="427"/>
      <c r="G45" s="428"/>
      <c r="H45" s="427"/>
      <c r="I45" s="429" t="s">
        <v>542</v>
      </c>
      <c r="J45" s="384"/>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row>
    <row r="46" spans="2:97" ht="30" x14ac:dyDescent="0.25">
      <c r="B46" s="423" t="s">
        <v>3</v>
      </c>
      <c r="C46" s="450" t="s">
        <v>557</v>
      </c>
      <c r="D46" s="426"/>
      <c r="E46" s="426"/>
      <c r="F46" s="427"/>
      <c r="G46" s="428"/>
      <c r="H46" s="427"/>
      <c r="I46" s="429" t="s">
        <v>542</v>
      </c>
      <c r="J46" s="384"/>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row>
    <row r="47" spans="2:97" ht="30" x14ac:dyDescent="0.25">
      <c r="B47" s="430" t="s">
        <v>4</v>
      </c>
      <c r="C47" s="448" t="s">
        <v>557</v>
      </c>
      <c r="D47" s="433"/>
      <c r="E47" s="451"/>
      <c r="F47" s="434"/>
      <c r="G47" s="435"/>
      <c r="H47" s="434"/>
      <c r="I47" s="436">
        <v>0</v>
      </c>
      <c r="J47" s="384"/>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row>
    <row r="48" spans="2:97" ht="30" x14ac:dyDescent="0.25">
      <c r="B48" s="430" t="s">
        <v>558</v>
      </c>
      <c r="C48" s="448" t="s">
        <v>559</v>
      </c>
      <c r="D48" s="449" t="s">
        <v>560</v>
      </c>
      <c r="E48" s="433"/>
      <c r="F48" s="434"/>
      <c r="G48" s="435"/>
      <c r="H48" s="434"/>
      <c r="I48" s="436">
        <v>0</v>
      </c>
      <c r="J48" s="384"/>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row>
    <row r="49" spans="1:97" ht="60" x14ac:dyDescent="0.25">
      <c r="B49" s="430" t="s">
        <v>561</v>
      </c>
      <c r="C49" s="448" t="s">
        <v>562</v>
      </c>
      <c r="D49" s="449" t="s">
        <v>408</v>
      </c>
      <c r="E49" s="451"/>
      <c r="F49" s="434"/>
      <c r="G49" s="435"/>
      <c r="H49" s="434"/>
      <c r="I49" s="436">
        <v>0</v>
      </c>
      <c r="J49" s="384"/>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row>
    <row r="50" spans="1:97" ht="45" x14ac:dyDescent="0.25">
      <c r="B50" s="430" t="s">
        <v>563</v>
      </c>
      <c r="C50" s="448" t="s">
        <v>564</v>
      </c>
      <c r="D50" s="449" t="s">
        <v>565</v>
      </c>
      <c r="E50" s="433"/>
      <c r="F50" s="434"/>
      <c r="G50" s="435"/>
      <c r="H50" s="434"/>
      <c r="I50" s="436">
        <v>0</v>
      </c>
      <c r="J50" s="384"/>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row>
    <row r="51" spans="1:97" ht="30" x14ac:dyDescent="0.25">
      <c r="B51" s="430" t="s">
        <v>566</v>
      </c>
      <c r="C51" s="448" t="s">
        <v>567</v>
      </c>
      <c r="D51" s="433"/>
      <c r="E51" s="433"/>
      <c r="F51" s="434"/>
      <c r="G51" s="435"/>
      <c r="H51" s="434"/>
      <c r="I51" s="436">
        <v>0</v>
      </c>
      <c r="J51" s="384"/>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row>
    <row r="52" spans="1:97" ht="30" x14ac:dyDescent="0.25">
      <c r="B52" s="430" t="s">
        <v>568</v>
      </c>
      <c r="C52" s="448" t="s">
        <v>569</v>
      </c>
      <c r="D52" s="433"/>
      <c r="E52" s="433"/>
      <c r="F52" s="434"/>
      <c r="G52" s="435"/>
      <c r="H52" s="434"/>
      <c r="I52" s="436">
        <v>0</v>
      </c>
      <c r="J52" s="384"/>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row>
    <row r="53" spans="1:97" ht="45.75" thickBot="1" x14ac:dyDescent="0.3">
      <c r="B53" s="430" t="s">
        <v>570</v>
      </c>
      <c r="C53" s="448" t="s">
        <v>571</v>
      </c>
      <c r="D53" s="433"/>
      <c r="E53" s="433"/>
      <c r="F53" s="434"/>
      <c r="G53" s="435"/>
      <c r="H53" s="434"/>
      <c r="I53" s="436">
        <v>0</v>
      </c>
      <c r="J53" s="384"/>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row>
    <row r="54" spans="1:97" x14ac:dyDescent="0.25">
      <c r="B54" s="438"/>
      <c r="C54" s="439"/>
      <c r="D54" s="439"/>
      <c r="E54" s="440"/>
      <c r="F54" s="440"/>
      <c r="G54" s="441"/>
      <c r="H54" s="442"/>
      <c r="I54" s="443">
        <f>SUM(I47:I53,I44)</f>
        <v>0</v>
      </c>
      <c r="J54" s="384"/>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row>
    <row r="55" spans="1:97" ht="30.75" thickBot="1" x14ac:dyDescent="0.3">
      <c r="B55" s="438"/>
      <c r="C55" s="439"/>
      <c r="D55" s="439"/>
      <c r="E55" s="440"/>
      <c r="F55" s="440"/>
      <c r="G55" s="441"/>
      <c r="H55" s="442"/>
      <c r="I55" s="444" t="s">
        <v>531</v>
      </c>
      <c r="J55" s="384"/>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row>
    <row r="56" spans="1:97" x14ac:dyDescent="0.25">
      <c r="B56" s="588"/>
      <c r="C56" s="588"/>
      <c r="D56" s="588"/>
      <c r="E56" s="588"/>
      <c r="F56" s="588"/>
      <c r="G56" s="588"/>
      <c r="H56" s="588"/>
      <c r="I56" s="588"/>
      <c r="J56" s="384"/>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row>
    <row r="57" spans="1:97" ht="15.75" x14ac:dyDescent="0.25">
      <c r="A57" s="385"/>
      <c r="B57" s="578" t="s">
        <v>572</v>
      </c>
      <c r="C57" s="579"/>
      <c r="D57" s="579"/>
      <c r="E57" s="579"/>
      <c r="F57" s="579"/>
      <c r="G57" s="579"/>
      <c r="H57" s="579"/>
      <c r="I57" s="579"/>
      <c r="J57" s="384"/>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row>
    <row r="58" spans="1:97" ht="15.75" x14ac:dyDescent="0.25">
      <c r="B58" s="412"/>
      <c r="C58" s="413"/>
      <c r="D58" s="413"/>
      <c r="E58" s="413"/>
      <c r="F58" s="413"/>
      <c r="G58" s="413"/>
      <c r="H58" s="413"/>
      <c r="I58" s="413"/>
      <c r="J58" s="384"/>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row>
    <row r="59" spans="1:97" x14ac:dyDescent="0.25">
      <c r="B59" s="389"/>
      <c r="C59" s="589" t="s">
        <v>526</v>
      </c>
      <c r="D59" s="591" t="s">
        <v>527</v>
      </c>
      <c r="E59" s="593" t="s">
        <v>528</v>
      </c>
      <c r="F59" s="594" t="s">
        <v>529</v>
      </c>
      <c r="G59" s="595"/>
      <c r="H59" s="591" t="s">
        <v>530</v>
      </c>
      <c r="I59" s="593" t="s">
        <v>531</v>
      </c>
      <c r="J59" s="384"/>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row>
    <row r="60" spans="1:97" ht="45.75" thickBot="1" x14ac:dyDescent="0.3">
      <c r="B60" s="414"/>
      <c r="C60" s="590"/>
      <c r="D60" s="592"/>
      <c r="E60" s="592"/>
      <c r="F60" s="445" t="s">
        <v>536</v>
      </c>
      <c r="G60" s="445" t="s">
        <v>537</v>
      </c>
      <c r="H60" s="596"/>
      <c r="I60" s="597"/>
      <c r="J60" s="384"/>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row>
    <row r="61" spans="1:97" ht="30" x14ac:dyDescent="0.25">
      <c r="A61" s="385"/>
      <c r="B61" s="452" t="s">
        <v>5</v>
      </c>
      <c r="C61" s="453" t="s">
        <v>573</v>
      </c>
      <c r="D61" s="446"/>
      <c r="E61" s="454"/>
      <c r="F61" s="420"/>
      <c r="G61" s="455"/>
      <c r="H61" s="420"/>
      <c r="I61" s="456" t="s">
        <v>542</v>
      </c>
      <c r="J61" s="384"/>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row>
    <row r="62" spans="1:97" ht="75" x14ac:dyDescent="0.25">
      <c r="A62" s="385"/>
      <c r="B62" s="423" t="s">
        <v>7</v>
      </c>
      <c r="C62" s="424" t="s">
        <v>574</v>
      </c>
      <c r="D62" s="426"/>
      <c r="E62" s="426"/>
      <c r="F62" s="427"/>
      <c r="G62" s="428"/>
      <c r="H62" s="427"/>
      <c r="I62" s="429" t="s">
        <v>542</v>
      </c>
      <c r="J62" s="384"/>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row>
    <row r="63" spans="1:97" ht="30" x14ac:dyDescent="0.25">
      <c r="A63" s="385"/>
      <c r="B63" s="423" t="s">
        <v>8</v>
      </c>
      <c r="C63" s="424" t="s">
        <v>575</v>
      </c>
      <c r="D63" s="426"/>
      <c r="E63" s="426"/>
      <c r="F63" s="427"/>
      <c r="G63" s="428"/>
      <c r="H63" s="427"/>
      <c r="I63" s="429" t="s">
        <v>542</v>
      </c>
      <c r="J63" s="384"/>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row>
    <row r="64" spans="1:97" x14ac:dyDescent="0.25">
      <c r="A64" s="385"/>
      <c r="B64" s="423" t="s">
        <v>576</v>
      </c>
      <c r="C64" s="424" t="s">
        <v>179</v>
      </c>
      <c r="D64" s="426"/>
      <c r="E64" s="426"/>
      <c r="F64" s="427"/>
      <c r="G64" s="428"/>
      <c r="H64" s="427"/>
      <c r="I64" s="429" t="s">
        <v>542</v>
      </c>
      <c r="J64" s="384"/>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row>
    <row r="65" spans="1:97" ht="30" x14ac:dyDescent="0.25">
      <c r="A65" s="385"/>
      <c r="B65" s="423" t="s">
        <v>9</v>
      </c>
      <c r="C65" s="424" t="s">
        <v>577</v>
      </c>
      <c r="D65" s="426" t="s">
        <v>578</v>
      </c>
      <c r="E65" s="426"/>
      <c r="F65" s="427"/>
      <c r="G65" s="428"/>
      <c r="H65" s="427"/>
      <c r="I65" s="429" t="s">
        <v>542</v>
      </c>
      <c r="J65" s="384"/>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row>
    <row r="66" spans="1:97" ht="45.75" thickBot="1" x14ac:dyDescent="0.3">
      <c r="A66" s="385"/>
      <c r="B66" s="430" t="s">
        <v>579</v>
      </c>
      <c r="C66" s="457" t="s">
        <v>580</v>
      </c>
      <c r="D66" s="449" t="s">
        <v>416</v>
      </c>
      <c r="E66" s="433"/>
      <c r="F66" s="434"/>
      <c r="G66" s="435"/>
      <c r="H66" s="434"/>
      <c r="I66" s="437">
        <v>0</v>
      </c>
      <c r="J66" s="384"/>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row>
    <row r="67" spans="1:97" x14ac:dyDescent="0.25">
      <c r="B67" s="438"/>
      <c r="C67" s="439"/>
      <c r="D67" s="439"/>
      <c r="E67" s="440"/>
      <c r="F67" s="440"/>
      <c r="G67" s="441"/>
      <c r="H67" s="442"/>
      <c r="I67" s="443">
        <f>SUM(I66)</f>
        <v>0</v>
      </c>
      <c r="J67" s="384"/>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row>
    <row r="68" spans="1:97" ht="30.75" thickBot="1" x14ac:dyDescent="0.3">
      <c r="B68" s="438"/>
      <c r="C68" s="439"/>
      <c r="D68" s="439"/>
      <c r="E68" s="440"/>
      <c r="F68" s="440"/>
      <c r="G68" s="441"/>
      <c r="H68" s="442"/>
      <c r="I68" s="444" t="s">
        <v>531</v>
      </c>
      <c r="J68" s="384"/>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row>
    <row r="69" spans="1:97" x14ac:dyDescent="0.25">
      <c r="B69" s="588"/>
      <c r="C69" s="588"/>
      <c r="D69" s="588"/>
      <c r="E69" s="588"/>
      <c r="F69" s="588"/>
      <c r="G69" s="588"/>
      <c r="H69" s="588"/>
      <c r="I69" s="588"/>
      <c r="J69" s="384"/>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row>
    <row r="70" spans="1:97" ht="15.75" x14ac:dyDescent="0.25">
      <c r="B70" s="578" t="s">
        <v>581</v>
      </c>
      <c r="C70" s="579"/>
      <c r="D70" s="579"/>
      <c r="E70" s="579"/>
      <c r="F70" s="579"/>
      <c r="G70" s="579"/>
      <c r="H70" s="579"/>
      <c r="I70" s="579"/>
      <c r="J70" s="384"/>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0"/>
      <c r="CD70" s="400"/>
      <c r="CE70" s="400"/>
      <c r="CF70" s="400"/>
      <c r="CG70" s="400"/>
      <c r="CH70" s="400"/>
      <c r="CI70" s="400"/>
      <c r="CJ70" s="400"/>
      <c r="CK70" s="400"/>
      <c r="CL70" s="400"/>
      <c r="CM70" s="400"/>
      <c r="CN70" s="400"/>
      <c r="CO70" s="400"/>
      <c r="CP70" s="400"/>
      <c r="CQ70" s="400"/>
      <c r="CR70" s="400"/>
      <c r="CS70" s="400"/>
    </row>
    <row r="71" spans="1:97" ht="15.75" x14ac:dyDescent="0.25">
      <c r="B71" s="412"/>
      <c r="C71" s="413"/>
      <c r="D71" s="413"/>
      <c r="E71" s="413"/>
      <c r="F71" s="413"/>
      <c r="G71" s="413"/>
      <c r="H71" s="413"/>
      <c r="I71" s="413"/>
      <c r="J71" s="384"/>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c r="CD71" s="400"/>
      <c r="CE71" s="400"/>
      <c r="CF71" s="400"/>
      <c r="CG71" s="400"/>
      <c r="CH71" s="400"/>
      <c r="CI71" s="400"/>
      <c r="CJ71" s="400"/>
      <c r="CK71" s="400"/>
      <c r="CL71" s="400"/>
      <c r="CM71" s="400"/>
      <c r="CN71" s="400"/>
      <c r="CO71" s="400"/>
      <c r="CP71" s="400"/>
      <c r="CQ71" s="400"/>
      <c r="CR71" s="400"/>
      <c r="CS71" s="400"/>
    </row>
    <row r="72" spans="1:97" x14ac:dyDescent="0.25">
      <c r="B72" s="389"/>
      <c r="C72" s="600" t="s">
        <v>526</v>
      </c>
      <c r="D72" s="594" t="s">
        <v>527</v>
      </c>
      <c r="E72" s="602" t="s">
        <v>528</v>
      </c>
      <c r="F72" s="594" t="s">
        <v>529</v>
      </c>
      <c r="G72" s="595"/>
      <c r="H72" s="594" t="s">
        <v>530</v>
      </c>
      <c r="I72" s="602" t="s">
        <v>531</v>
      </c>
      <c r="J72" s="384"/>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400"/>
      <c r="CA72" s="400"/>
      <c r="CB72" s="400"/>
      <c r="CC72" s="400"/>
      <c r="CD72" s="400"/>
      <c r="CE72" s="400"/>
      <c r="CF72" s="400"/>
      <c r="CG72" s="400"/>
      <c r="CH72" s="400"/>
      <c r="CI72" s="400"/>
      <c r="CJ72" s="400"/>
      <c r="CK72" s="400"/>
      <c r="CL72" s="400"/>
      <c r="CM72" s="400"/>
      <c r="CN72" s="400"/>
      <c r="CO72" s="400"/>
      <c r="CP72" s="400"/>
      <c r="CQ72" s="400"/>
      <c r="CR72" s="400"/>
      <c r="CS72" s="400"/>
    </row>
    <row r="73" spans="1:97" ht="45.75" thickBot="1" x14ac:dyDescent="0.3">
      <c r="B73" s="414"/>
      <c r="C73" s="606"/>
      <c r="D73" s="607"/>
      <c r="E73" s="607"/>
      <c r="F73" s="445" t="s">
        <v>536</v>
      </c>
      <c r="G73" s="445" t="s">
        <v>537</v>
      </c>
      <c r="H73" s="608"/>
      <c r="I73" s="609"/>
      <c r="J73" s="384"/>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row>
    <row r="74" spans="1:97" ht="30" x14ac:dyDescent="0.25">
      <c r="B74" s="458" t="s">
        <v>582</v>
      </c>
      <c r="C74" s="417" t="s">
        <v>583</v>
      </c>
      <c r="D74" s="419"/>
      <c r="E74" s="419"/>
      <c r="F74" s="420"/>
      <c r="G74" s="421"/>
      <c r="H74" s="420"/>
      <c r="I74" s="422" t="s">
        <v>542</v>
      </c>
      <c r="J74" s="384"/>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0"/>
      <c r="CR74" s="400"/>
      <c r="CS74" s="400"/>
    </row>
    <row r="75" spans="1:97" ht="45" x14ac:dyDescent="0.25">
      <c r="B75" s="459" t="s">
        <v>10</v>
      </c>
      <c r="C75" s="431" t="s">
        <v>584</v>
      </c>
      <c r="D75" s="433"/>
      <c r="E75" s="433"/>
      <c r="F75" s="434"/>
      <c r="G75" s="435"/>
      <c r="H75" s="434"/>
      <c r="I75" s="436">
        <v>0</v>
      </c>
      <c r="J75" s="384"/>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400"/>
      <c r="CD75" s="400"/>
      <c r="CE75" s="400"/>
      <c r="CF75" s="400"/>
      <c r="CG75" s="400"/>
      <c r="CH75" s="400"/>
      <c r="CI75" s="400"/>
      <c r="CJ75" s="400"/>
      <c r="CK75" s="400"/>
      <c r="CL75" s="400"/>
      <c r="CM75" s="400"/>
      <c r="CN75" s="400"/>
      <c r="CO75" s="400"/>
      <c r="CP75" s="400"/>
      <c r="CQ75" s="400"/>
      <c r="CR75" s="400"/>
      <c r="CS75" s="400"/>
    </row>
    <row r="76" spans="1:97" ht="15.75" thickBot="1" x14ac:dyDescent="0.3">
      <c r="B76" s="459" t="s">
        <v>585</v>
      </c>
      <c r="C76" s="431" t="s">
        <v>586</v>
      </c>
      <c r="D76" s="433"/>
      <c r="E76" s="433"/>
      <c r="F76" s="434"/>
      <c r="G76" s="435"/>
      <c r="H76" s="434"/>
      <c r="I76" s="437">
        <v>0</v>
      </c>
      <c r="J76" s="384"/>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c r="CD76" s="400"/>
      <c r="CE76" s="400"/>
      <c r="CF76" s="400"/>
      <c r="CG76" s="400"/>
      <c r="CH76" s="400"/>
      <c r="CI76" s="400"/>
      <c r="CJ76" s="400"/>
      <c r="CK76" s="400"/>
      <c r="CL76" s="400"/>
      <c r="CM76" s="400"/>
      <c r="CN76" s="400"/>
      <c r="CO76" s="400"/>
      <c r="CP76" s="400"/>
      <c r="CQ76" s="400"/>
      <c r="CR76" s="400"/>
      <c r="CS76" s="400"/>
    </row>
    <row r="77" spans="1:97" x14ac:dyDescent="0.25">
      <c r="B77" s="438"/>
      <c r="C77" s="439"/>
      <c r="D77" s="439"/>
      <c r="E77" s="440"/>
      <c r="F77" s="440"/>
      <c r="G77" s="441"/>
      <c r="H77" s="442"/>
      <c r="I77" s="443">
        <f>SUM(I75:I76)</f>
        <v>0</v>
      </c>
      <c r="J77" s="384"/>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c r="CD77" s="400"/>
      <c r="CE77" s="400"/>
      <c r="CF77" s="400"/>
      <c r="CG77" s="400"/>
      <c r="CH77" s="400"/>
      <c r="CI77" s="400"/>
      <c r="CJ77" s="400"/>
      <c r="CK77" s="400"/>
      <c r="CL77" s="400"/>
      <c r="CM77" s="400"/>
      <c r="CN77" s="400"/>
      <c r="CO77" s="400"/>
      <c r="CP77" s="400"/>
      <c r="CQ77" s="400"/>
      <c r="CR77" s="400"/>
      <c r="CS77" s="400"/>
    </row>
    <row r="78" spans="1:97" ht="30.75" thickBot="1" x14ac:dyDescent="0.3">
      <c r="B78" s="438"/>
      <c r="C78" s="439"/>
      <c r="D78" s="439"/>
      <c r="E78" s="440"/>
      <c r="F78" s="440"/>
      <c r="G78" s="441"/>
      <c r="H78" s="442"/>
      <c r="I78" s="444" t="s">
        <v>531</v>
      </c>
      <c r="J78" s="384"/>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400"/>
      <c r="CA78" s="400"/>
      <c r="CB78" s="400"/>
      <c r="CC78" s="400"/>
      <c r="CD78" s="400"/>
      <c r="CE78" s="400"/>
      <c r="CF78" s="400"/>
      <c r="CG78" s="400"/>
      <c r="CH78" s="400"/>
      <c r="CI78" s="400"/>
      <c r="CJ78" s="400"/>
      <c r="CK78" s="400"/>
      <c r="CL78" s="400"/>
      <c r="CM78" s="400"/>
      <c r="CN78" s="400"/>
      <c r="CO78" s="400"/>
      <c r="CP78" s="400"/>
      <c r="CQ78" s="400"/>
      <c r="CR78" s="400"/>
      <c r="CS78" s="400"/>
    </row>
    <row r="79" spans="1:97" x14ac:dyDescent="0.25">
      <c r="B79" s="588"/>
      <c r="C79" s="588"/>
      <c r="D79" s="588"/>
      <c r="E79" s="588"/>
      <c r="F79" s="588"/>
      <c r="G79" s="588"/>
      <c r="H79" s="588"/>
      <c r="I79" s="588"/>
      <c r="J79" s="384"/>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c r="CD79" s="400"/>
      <c r="CE79" s="400"/>
      <c r="CF79" s="400"/>
      <c r="CG79" s="400"/>
      <c r="CH79" s="400"/>
      <c r="CI79" s="400"/>
      <c r="CJ79" s="400"/>
      <c r="CK79" s="400"/>
      <c r="CL79" s="400"/>
      <c r="CM79" s="400"/>
      <c r="CN79" s="400"/>
      <c r="CO79" s="400"/>
      <c r="CP79" s="400"/>
      <c r="CQ79" s="400"/>
      <c r="CR79" s="400"/>
      <c r="CS79" s="400"/>
    </row>
    <row r="80" spans="1:97" ht="15.75" x14ac:dyDescent="0.25">
      <c r="B80" s="578" t="s">
        <v>587</v>
      </c>
      <c r="C80" s="579"/>
      <c r="D80" s="579"/>
      <c r="E80" s="579"/>
      <c r="F80" s="579"/>
      <c r="G80" s="579"/>
      <c r="H80" s="579"/>
      <c r="I80" s="579"/>
      <c r="J80" s="384"/>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c r="CD80" s="400"/>
      <c r="CE80" s="400"/>
      <c r="CF80" s="400"/>
      <c r="CG80" s="400"/>
      <c r="CH80" s="400"/>
      <c r="CI80" s="400"/>
      <c r="CJ80" s="400"/>
      <c r="CK80" s="400"/>
      <c r="CL80" s="400"/>
      <c r="CM80" s="400"/>
      <c r="CN80" s="400"/>
      <c r="CO80" s="400"/>
      <c r="CP80" s="400"/>
      <c r="CQ80" s="400"/>
      <c r="CR80" s="400"/>
      <c r="CS80" s="400"/>
    </row>
    <row r="81" spans="1:97" ht="15.75" x14ac:dyDescent="0.25">
      <c r="A81" s="460"/>
      <c r="B81" s="461"/>
      <c r="C81" s="462"/>
      <c r="D81" s="462"/>
      <c r="E81" s="462"/>
      <c r="F81" s="462"/>
      <c r="G81" s="462"/>
      <c r="H81" s="462"/>
      <c r="I81" s="462"/>
      <c r="J81" s="384"/>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0"/>
      <c r="BU81" s="400"/>
      <c r="BV81" s="400"/>
      <c r="BW81" s="400"/>
      <c r="BX81" s="400"/>
      <c r="BY81" s="400"/>
      <c r="BZ81" s="400"/>
      <c r="CA81" s="400"/>
      <c r="CB81" s="400"/>
      <c r="CC81" s="400"/>
      <c r="CD81" s="400"/>
      <c r="CE81" s="400"/>
      <c r="CF81" s="400"/>
      <c r="CG81" s="400"/>
      <c r="CH81" s="400"/>
      <c r="CI81" s="400"/>
      <c r="CJ81" s="400"/>
      <c r="CK81" s="400"/>
      <c r="CL81" s="400"/>
      <c r="CM81" s="400"/>
      <c r="CN81" s="400"/>
      <c r="CO81" s="400"/>
      <c r="CP81" s="400"/>
      <c r="CQ81" s="400"/>
      <c r="CR81" s="400"/>
      <c r="CS81" s="400"/>
    </row>
    <row r="82" spans="1:97" x14ac:dyDescent="0.25">
      <c r="A82" s="460"/>
      <c r="B82" s="463"/>
      <c r="C82" s="600" t="s">
        <v>526</v>
      </c>
      <c r="D82" s="602" t="s">
        <v>527</v>
      </c>
      <c r="E82" s="602" t="s">
        <v>528</v>
      </c>
      <c r="F82" s="602" t="s">
        <v>529</v>
      </c>
      <c r="G82" s="604"/>
      <c r="H82" s="602" t="s">
        <v>530</v>
      </c>
      <c r="I82" s="602" t="s">
        <v>531</v>
      </c>
      <c r="J82" s="384"/>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0"/>
      <c r="BU82" s="400"/>
      <c r="BV82" s="400"/>
      <c r="BW82" s="400"/>
      <c r="BX82" s="400"/>
      <c r="BY82" s="400"/>
      <c r="BZ82" s="400"/>
      <c r="CA82" s="400"/>
      <c r="CB82" s="400"/>
      <c r="CC82" s="400"/>
      <c r="CD82" s="400"/>
      <c r="CE82" s="400"/>
      <c r="CF82" s="400"/>
      <c r="CG82" s="400"/>
      <c r="CH82" s="400"/>
      <c r="CI82" s="400"/>
      <c r="CJ82" s="400"/>
      <c r="CK82" s="400"/>
      <c r="CL82" s="400"/>
      <c r="CM82" s="400"/>
      <c r="CN82" s="400"/>
      <c r="CO82" s="400"/>
      <c r="CP82" s="400"/>
      <c r="CQ82" s="400"/>
      <c r="CR82" s="400"/>
      <c r="CS82" s="400"/>
    </row>
    <row r="83" spans="1:97" ht="45.75" thickBot="1" x14ac:dyDescent="0.3">
      <c r="A83" s="460"/>
      <c r="B83" s="460"/>
      <c r="C83" s="601"/>
      <c r="D83" s="603"/>
      <c r="E83" s="603"/>
      <c r="F83" s="464" t="s">
        <v>536</v>
      </c>
      <c r="G83" s="464" t="s">
        <v>537</v>
      </c>
      <c r="H83" s="605"/>
      <c r="I83" s="605"/>
      <c r="J83" s="384"/>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row>
    <row r="84" spans="1:97" ht="75" x14ac:dyDescent="0.25">
      <c r="A84" s="460"/>
      <c r="B84" s="465" t="s">
        <v>11</v>
      </c>
      <c r="C84" s="417" t="s">
        <v>588</v>
      </c>
      <c r="D84" s="446"/>
      <c r="E84" s="419"/>
      <c r="F84" s="420"/>
      <c r="G84" s="421"/>
      <c r="H84" s="420"/>
      <c r="I84" s="466" t="s">
        <v>542</v>
      </c>
      <c r="J84" s="384"/>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00"/>
      <c r="BX84" s="400"/>
      <c r="BY84" s="400"/>
      <c r="BZ84" s="400"/>
      <c r="CA84" s="400"/>
      <c r="CB84" s="400"/>
      <c r="CC84" s="400"/>
      <c r="CD84" s="400"/>
      <c r="CE84" s="400"/>
      <c r="CF84" s="400"/>
      <c r="CG84" s="400"/>
      <c r="CH84" s="400"/>
      <c r="CI84" s="400"/>
      <c r="CJ84" s="400"/>
      <c r="CK84" s="400"/>
      <c r="CL84" s="400"/>
      <c r="CM84" s="400"/>
      <c r="CN84" s="400"/>
      <c r="CO84" s="400"/>
      <c r="CP84" s="400"/>
      <c r="CQ84" s="400"/>
      <c r="CR84" s="400"/>
      <c r="CS84" s="400"/>
    </row>
    <row r="85" spans="1:97" ht="60" x14ac:dyDescent="0.25">
      <c r="A85" s="460"/>
      <c r="B85" s="467" t="s">
        <v>12</v>
      </c>
      <c r="C85" s="424" t="s">
        <v>589</v>
      </c>
      <c r="D85" s="426"/>
      <c r="E85" s="426"/>
      <c r="F85" s="427"/>
      <c r="G85" s="428"/>
      <c r="H85" s="427"/>
      <c r="I85" s="468" t="s">
        <v>542</v>
      </c>
      <c r="J85" s="384"/>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400"/>
      <c r="CA85" s="400"/>
      <c r="CB85" s="400"/>
      <c r="CC85" s="400"/>
      <c r="CD85" s="400"/>
      <c r="CE85" s="400"/>
      <c r="CF85" s="400"/>
      <c r="CG85" s="400"/>
      <c r="CH85" s="400"/>
      <c r="CI85" s="400"/>
      <c r="CJ85" s="400"/>
      <c r="CK85" s="400"/>
      <c r="CL85" s="400"/>
      <c r="CM85" s="400"/>
      <c r="CN85" s="400"/>
      <c r="CO85" s="400"/>
      <c r="CP85" s="400"/>
      <c r="CQ85" s="400"/>
      <c r="CR85" s="400"/>
      <c r="CS85" s="400"/>
    </row>
    <row r="86" spans="1:97" ht="75" x14ac:dyDescent="0.25">
      <c r="A86" s="460"/>
      <c r="B86" s="467" t="s">
        <v>590</v>
      </c>
      <c r="C86" s="424" t="s">
        <v>591</v>
      </c>
      <c r="D86" s="426"/>
      <c r="E86" s="426"/>
      <c r="F86" s="427"/>
      <c r="G86" s="428"/>
      <c r="H86" s="427"/>
      <c r="I86" s="468" t="s">
        <v>542</v>
      </c>
      <c r="J86" s="384"/>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400"/>
      <c r="BW86" s="400"/>
      <c r="BX86" s="400"/>
      <c r="BY86" s="400"/>
      <c r="BZ86" s="400"/>
      <c r="CA86" s="400"/>
      <c r="CB86" s="400"/>
      <c r="CC86" s="400"/>
      <c r="CD86" s="400"/>
      <c r="CE86" s="400"/>
      <c r="CF86" s="400"/>
      <c r="CG86" s="400"/>
      <c r="CH86" s="400"/>
      <c r="CI86" s="400"/>
      <c r="CJ86" s="400"/>
      <c r="CK86" s="400"/>
      <c r="CL86" s="400"/>
      <c r="CM86" s="400"/>
      <c r="CN86" s="400"/>
      <c r="CO86" s="400"/>
      <c r="CP86" s="400"/>
      <c r="CQ86" s="400"/>
      <c r="CR86" s="400"/>
      <c r="CS86" s="400"/>
    </row>
    <row r="87" spans="1:97" ht="75" x14ac:dyDescent="0.25">
      <c r="A87" s="460"/>
      <c r="B87" s="467" t="s">
        <v>592</v>
      </c>
      <c r="C87" s="424" t="s">
        <v>593</v>
      </c>
      <c r="D87" s="454"/>
      <c r="E87" s="426"/>
      <c r="F87" s="427"/>
      <c r="G87" s="428"/>
      <c r="H87" s="427"/>
      <c r="I87" s="468" t="s">
        <v>542</v>
      </c>
      <c r="J87" s="384"/>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c r="BU87" s="400"/>
      <c r="BV87" s="400"/>
      <c r="BW87" s="400"/>
      <c r="BX87" s="400"/>
      <c r="BY87" s="400"/>
      <c r="BZ87" s="400"/>
      <c r="CA87" s="400"/>
      <c r="CB87" s="400"/>
      <c r="CC87" s="400"/>
      <c r="CD87" s="400"/>
      <c r="CE87" s="400"/>
      <c r="CF87" s="400"/>
      <c r="CG87" s="400"/>
      <c r="CH87" s="400"/>
      <c r="CI87" s="400"/>
      <c r="CJ87" s="400"/>
      <c r="CK87" s="400"/>
      <c r="CL87" s="400"/>
      <c r="CM87" s="400"/>
      <c r="CN87" s="400"/>
      <c r="CO87" s="400"/>
      <c r="CP87" s="400"/>
      <c r="CQ87" s="400"/>
      <c r="CR87" s="400"/>
      <c r="CS87" s="400"/>
    </row>
    <row r="88" spans="1:97" ht="30" x14ac:dyDescent="0.25">
      <c r="A88" s="460"/>
      <c r="B88" s="469" t="s">
        <v>13</v>
      </c>
      <c r="C88" s="431" t="s">
        <v>594</v>
      </c>
      <c r="D88" s="433"/>
      <c r="E88" s="433"/>
      <c r="F88" s="434"/>
      <c r="G88" s="435"/>
      <c r="H88" s="434"/>
      <c r="I88" s="470">
        <v>0</v>
      </c>
      <c r="J88" s="384"/>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c r="BU88" s="400"/>
      <c r="BV88" s="400"/>
      <c r="BW88" s="400"/>
      <c r="BX88" s="400"/>
      <c r="BY88" s="400"/>
      <c r="BZ88" s="400"/>
      <c r="CA88" s="400"/>
      <c r="CB88" s="400"/>
      <c r="CC88" s="400"/>
      <c r="CD88" s="400"/>
      <c r="CE88" s="400"/>
      <c r="CF88" s="400"/>
      <c r="CG88" s="400"/>
      <c r="CH88" s="400"/>
      <c r="CI88" s="400"/>
      <c r="CJ88" s="400"/>
      <c r="CK88" s="400"/>
      <c r="CL88" s="400"/>
      <c r="CM88" s="400"/>
      <c r="CN88" s="400"/>
      <c r="CO88" s="400"/>
      <c r="CP88" s="400"/>
      <c r="CQ88" s="400"/>
      <c r="CR88" s="400"/>
      <c r="CS88" s="400"/>
    </row>
    <row r="89" spans="1:97" ht="45" x14ac:dyDescent="0.25">
      <c r="A89" s="460"/>
      <c r="B89" s="467" t="s">
        <v>595</v>
      </c>
      <c r="C89" s="424" t="s">
        <v>596</v>
      </c>
      <c r="D89" s="426"/>
      <c r="E89" s="426"/>
      <c r="F89" s="427"/>
      <c r="G89" s="428"/>
      <c r="H89" s="427"/>
      <c r="I89" s="468" t="s">
        <v>542</v>
      </c>
      <c r="J89" s="384"/>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row>
    <row r="90" spans="1:97" x14ac:dyDescent="0.25">
      <c r="A90" s="460"/>
      <c r="B90" s="467" t="s">
        <v>14</v>
      </c>
      <c r="C90" s="424" t="s">
        <v>597</v>
      </c>
      <c r="D90" s="426"/>
      <c r="E90" s="426"/>
      <c r="F90" s="427"/>
      <c r="G90" s="428"/>
      <c r="H90" s="427"/>
      <c r="I90" s="468" t="s">
        <v>542</v>
      </c>
      <c r="J90" s="384"/>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row>
    <row r="91" spans="1:97" ht="30" x14ac:dyDescent="0.25">
      <c r="A91" s="460"/>
      <c r="B91" s="467" t="s">
        <v>598</v>
      </c>
      <c r="C91" s="424" t="s">
        <v>599</v>
      </c>
      <c r="D91" s="426"/>
      <c r="E91" s="426"/>
      <c r="F91" s="427"/>
      <c r="G91" s="428"/>
      <c r="H91" s="427"/>
      <c r="I91" s="468" t="s">
        <v>542</v>
      </c>
      <c r="J91" s="384"/>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row>
    <row r="92" spans="1:97" ht="60" x14ac:dyDescent="0.25">
      <c r="A92" s="460"/>
      <c r="B92" s="467" t="s">
        <v>600</v>
      </c>
      <c r="C92" s="424" t="s">
        <v>601</v>
      </c>
      <c r="D92" s="426"/>
      <c r="E92" s="426"/>
      <c r="F92" s="427"/>
      <c r="G92" s="428"/>
      <c r="H92" s="427"/>
      <c r="I92" s="468" t="s">
        <v>542</v>
      </c>
      <c r="J92" s="384"/>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row>
    <row r="93" spans="1:97" x14ac:dyDescent="0.25">
      <c r="A93" s="460"/>
      <c r="B93" s="467" t="s">
        <v>602</v>
      </c>
      <c r="C93" s="424" t="s">
        <v>603</v>
      </c>
      <c r="D93" s="426"/>
      <c r="E93" s="426"/>
      <c r="F93" s="427"/>
      <c r="G93" s="428"/>
      <c r="H93" s="427"/>
      <c r="I93" s="468" t="s">
        <v>542</v>
      </c>
      <c r="J93" s="384"/>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row>
    <row r="94" spans="1:97" ht="45" x14ac:dyDescent="0.25">
      <c r="A94" s="460"/>
      <c r="B94" s="467" t="s">
        <v>15</v>
      </c>
      <c r="C94" s="424" t="s">
        <v>604</v>
      </c>
      <c r="D94" s="426"/>
      <c r="E94" s="426"/>
      <c r="F94" s="427"/>
      <c r="G94" s="428"/>
      <c r="H94" s="427"/>
      <c r="I94" s="468" t="s">
        <v>542</v>
      </c>
      <c r="J94" s="384"/>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c r="BY94" s="400"/>
      <c r="BZ94" s="400"/>
      <c r="CA94" s="400"/>
      <c r="CB94" s="400"/>
      <c r="CC94" s="400"/>
      <c r="CD94" s="400"/>
      <c r="CE94" s="400"/>
      <c r="CF94" s="400"/>
      <c r="CG94" s="400"/>
      <c r="CH94" s="400"/>
      <c r="CI94" s="400"/>
      <c r="CJ94" s="400"/>
      <c r="CK94" s="400"/>
      <c r="CL94" s="400"/>
      <c r="CM94" s="400"/>
      <c r="CN94" s="400"/>
      <c r="CO94" s="400"/>
      <c r="CP94" s="400"/>
      <c r="CQ94" s="400"/>
      <c r="CR94" s="400"/>
      <c r="CS94" s="400"/>
    </row>
    <row r="95" spans="1:97" ht="30" x14ac:dyDescent="0.25">
      <c r="A95" s="460"/>
      <c r="B95" s="469" t="s">
        <v>16</v>
      </c>
      <c r="C95" s="431" t="s">
        <v>605</v>
      </c>
      <c r="D95" s="433"/>
      <c r="E95" s="433"/>
      <c r="F95" s="434"/>
      <c r="G95" s="435"/>
      <c r="H95" s="434"/>
      <c r="I95" s="470">
        <v>0</v>
      </c>
      <c r="J95" s="384"/>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0"/>
      <c r="BI95" s="400"/>
      <c r="BJ95" s="400"/>
      <c r="BK95" s="400"/>
      <c r="BL95" s="400"/>
      <c r="BM95" s="400"/>
      <c r="BN95" s="400"/>
      <c r="BO95" s="400"/>
      <c r="BP95" s="400"/>
      <c r="BQ95" s="400"/>
      <c r="BR95" s="400"/>
      <c r="BS95" s="400"/>
      <c r="BT95" s="400"/>
      <c r="BU95" s="400"/>
      <c r="BV95" s="400"/>
      <c r="BW95" s="400"/>
      <c r="BX95" s="400"/>
      <c r="BY95" s="400"/>
      <c r="BZ95" s="400"/>
      <c r="CA95" s="400"/>
      <c r="CB95" s="400"/>
      <c r="CC95" s="400"/>
      <c r="CD95" s="400"/>
      <c r="CE95" s="400"/>
      <c r="CF95" s="400"/>
      <c r="CG95" s="400"/>
      <c r="CH95" s="400"/>
      <c r="CI95" s="400"/>
      <c r="CJ95" s="400"/>
      <c r="CK95" s="400"/>
      <c r="CL95" s="400"/>
      <c r="CM95" s="400"/>
      <c r="CN95" s="400"/>
      <c r="CO95" s="400"/>
      <c r="CP95" s="400"/>
      <c r="CQ95" s="400"/>
      <c r="CR95" s="400"/>
      <c r="CS95" s="400"/>
    </row>
    <row r="96" spans="1:97" ht="45" x14ac:dyDescent="0.25">
      <c r="A96" s="460"/>
      <c r="B96" s="469" t="s">
        <v>606</v>
      </c>
      <c r="C96" s="431" t="s">
        <v>607</v>
      </c>
      <c r="D96" s="471" t="s">
        <v>431</v>
      </c>
      <c r="E96" s="433"/>
      <c r="F96" s="434"/>
      <c r="G96" s="435"/>
      <c r="H96" s="434"/>
      <c r="I96" s="472">
        <v>0</v>
      </c>
      <c r="J96" s="384"/>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c r="BJ96" s="400"/>
      <c r="BK96" s="400"/>
      <c r="BL96" s="400"/>
      <c r="BM96" s="400"/>
      <c r="BN96" s="400"/>
      <c r="BO96" s="400"/>
      <c r="BP96" s="400"/>
      <c r="BQ96" s="400"/>
      <c r="BR96" s="400"/>
      <c r="BS96" s="400"/>
      <c r="BT96" s="400"/>
      <c r="BU96" s="400"/>
      <c r="BV96" s="400"/>
      <c r="BW96" s="400"/>
      <c r="BX96" s="400"/>
      <c r="BY96" s="400"/>
      <c r="BZ96" s="400"/>
      <c r="CA96" s="400"/>
      <c r="CB96" s="400"/>
      <c r="CC96" s="400"/>
      <c r="CD96" s="400"/>
      <c r="CE96" s="400"/>
      <c r="CF96" s="400"/>
      <c r="CG96" s="400"/>
      <c r="CH96" s="400"/>
      <c r="CI96" s="400"/>
      <c r="CJ96" s="400"/>
      <c r="CK96" s="400"/>
      <c r="CL96" s="400"/>
      <c r="CM96" s="400"/>
      <c r="CN96" s="400"/>
      <c r="CO96" s="400"/>
      <c r="CP96" s="400"/>
      <c r="CQ96" s="400"/>
      <c r="CR96" s="400"/>
      <c r="CS96" s="400"/>
    </row>
    <row r="97" spans="1:97" ht="30" x14ac:dyDescent="0.25">
      <c r="A97" s="460"/>
      <c r="B97" s="469" t="s">
        <v>608</v>
      </c>
      <c r="C97" s="431" t="s">
        <v>609</v>
      </c>
      <c r="D97" s="433"/>
      <c r="E97" s="433"/>
      <c r="F97" s="434"/>
      <c r="G97" s="435"/>
      <c r="H97" s="434"/>
      <c r="I97" s="470">
        <v>0</v>
      </c>
      <c r="J97" s="384"/>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400"/>
      <c r="BY97" s="400"/>
      <c r="BZ97" s="400"/>
      <c r="CA97" s="400"/>
      <c r="CB97" s="400"/>
      <c r="CC97" s="400"/>
      <c r="CD97" s="400"/>
      <c r="CE97" s="400"/>
      <c r="CF97" s="400"/>
      <c r="CG97" s="400"/>
      <c r="CH97" s="400"/>
      <c r="CI97" s="400"/>
      <c r="CJ97" s="400"/>
      <c r="CK97" s="400"/>
      <c r="CL97" s="400"/>
      <c r="CM97" s="400"/>
      <c r="CN97" s="400"/>
      <c r="CO97" s="400"/>
      <c r="CP97" s="400"/>
      <c r="CQ97" s="400"/>
      <c r="CR97" s="400"/>
      <c r="CS97" s="400"/>
    </row>
    <row r="98" spans="1:97" ht="30.75" thickBot="1" x14ac:dyDescent="0.3">
      <c r="A98" s="460"/>
      <c r="B98" s="469" t="s">
        <v>610</v>
      </c>
      <c r="C98" s="431" t="s">
        <v>611</v>
      </c>
      <c r="D98" s="433"/>
      <c r="E98" s="433"/>
      <c r="F98" s="434"/>
      <c r="G98" s="435"/>
      <c r="H98" s="434"/>
      <c r="I98" s="470">
        <v>0</v>
      </c>
      <c r="J98" s="384"/>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400"/>
      <c r="BU98" s="400"/>
      <c r="BV98" s="400"/>
      <c r="BW98" s="400"/>
      <c r="BX98" s="400"/>
      <c r="BY98" s="400"/>
      <c r="BZ98" s="400"/>
      <c r="CA98" s="400"/>
      <c r="CB98" s="400"/>
      <c r="CC98" s="400"/>
      <c r="CD98" s="400"/>
      <c r="CE98" s="400"/>
      <c r="CF98" s="400"/>
      <c r="CG98" s="400"/>
      <c r="CH98" s="400"/>
      <c r="CI98" s="400"/>
      <c r="CJ98" s="400"/>
      <c r="CK98" s="400"/>
      <c r="CL98" s="400"/>
      <c r="CM98" s="400"/>
      <c r="CN98" s="400"/>
      <c r="CO98" s="400"/>
      <c r="CP98" s="400"/>
      <c r="CQ98" s="400"/>
      <c r="CR98" s="400"/>
      <c r="CS98" s="400"/>
    </row>
    <row r="99" spans="1:97" x14ac:dyDescent="0.25">
      <c r="B99" s="438"/>
      <c r="C99" s="439"/>
      <c r="D99" s="439"/>
      <c r="E99" s="440"/>
      <c r="F99" s="440"/>
      <c r="G99" s="441"/>
      <c r="H99" s="442"/>
      <c r="I99" s="443">
        <f>SUM(I88,I95:I98)</f>
        <v>0</v>
      </c>
      <c r="J99" s="384"/>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c r="BY99" s="400"/>
      <c r="BZ99" s="400"/>
      <c r="CA99" s="400"/>
      <c r="CB99" s="400"/>
      <c r="CC99" s="400"/>
      <c r="CD99" s="400"/>
      <c r="CE99" s="400"/>
      <c r="CF99" s="400"/>
      <c r="CG99" s="400"/>
      <c r="CH99" s="400"/>
      <c r="CI99" s="400"/>
      <c r="CJ99" s="400"/>
      <c r="CK99" s="400"/>
      <c r="CL99" s="400"/>
      <c r="CM99" s="400"/>
      <c r="CN99" s="400"/>
      <c r="CO99" s="400"/>
      <c r="CP99" s="400"/>
      <c r="CQ99" s="400"/>
      <c r="CR99" s="400"/>
      <c r="CS99" s="400"/>
    </row>
    <row r="100" spans="1:97" ht="30.75" thickBot="1" x14ac:dyDescent="0.3">
      <c r="B100" s="438"/>
      <c r="C100" s="439"/>
      <c r="D100" s="439"/>
      <c r="E100" s="440"/>
      <c r="F100" s="440"/>
      <c r="G100" s="441"/>
      <c r="H100" s="442"/>
      <c r="I100" s="444" t="s">
        <v>531</v>
      </c>
      <c r="J100" s="384"/>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0"/>
      <c r="CD100" s="400"/>
      <c r="CE100" s="400"/>
      <c r="CF100" s="400"/>
      <c r="CG100" s="400"/>
      <c r="CH100" s="400"/>
      <c r="CI100" s="400"/>
      <c r="CJ100" s="400"/>
      <c r="CK100" s="400"/>
      <c r="CL100" s="400"/>
      <c r="CM100" s="400"/>
      <c r="CN100" s="400"/>
      <c r="CO100" s="400"/>
      <c r="CP100" s="400"/>
      <c r="CQ100" s="400"/>
      <c r="CR100" s="400"/>
      <c r="CS100" s="400"/>
    </row>
    <row r="101" spans="1:97" x14ac:dyDescent="0.25">
      <c r="B101" s="588"/>
      <c r="C101" s="588"/>
      <c r="D101" s="588"/>
      <c r="E101" s="588"/>
      <c r="F101" s="588"/>
      <c r="G101" s="588"/>
      <c r="H101" s="588"/>
      <c r="I101" s="588"/>
      <c r="J101" s="384"/>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0"/>
      <c r="CR101" s="400"/>
      <c r="CS101" s="400"/>
    </row>
    <row r="102" spans="1:97" ht="15.75" x14ac:dyDescent="0.25">
      <c r="B102" s="578" t="s">
        <v>612</v>
      </c>
      <c r="C102" s="579"/>
      <c r="D102" s="579"/>
      <c r="E102" s="579"/>
      <c r="F102" s="579"/>
      <c r="G102" s="579"/>
      <c r="H102" s="579"/>
      <c r="I102" s="579"/>
      <c r="J102" s="384"/>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0"/>
      <c r="CR102" s="400"/>
      <c r="CS102" s="400"/>
    </row>
    <row r="103" spans="1:97" ht="15.75" x14ac:dyDescent="0.25">
      <c r="A103" s="460"/>
      <c r="B103" s="461"/>
      <c r="C103" s="462"/>
      <c r="D103" s="462"/>
      <c r="E103" s="462"/>
      <c r="F103" s="462"/>
      <c r="G103" s="462"/>
      <c r="H103" s="462"/>
      <c r="I103" s="462"/>
      <c r="J103" s="384"/>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0"/>
      <c r="CR103" s="400"/>
      <c r="CS103" s="400"/>
    </row>
    <row r="104" spans="1:97" x14ac:dyDescent="0.25">
      <c r="A104" s="460"/>
      <c r="B104" s="463"/>
      <c r="C104" s="600" t="s">
        <v>526</v>
      </c>
      <c r="D104" s="602" t="s">
        <v>527</v>
      </c>
      <c r="E104" s="602" t="s">
        <v>528</v>
      </c>
      <c r="F104" s="602" t="s">
        <v>529</v>
      </c>
      <c r="G104" s="604"/>
      <c r="H104" s="602" t="s">
        <v>530</v>
      </c>
      <c r="I104" s="602" t="s">
        <v>531</v>
      </c>
      <c r="J104" s="384"/>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0"/>
      <c r="BY104" s="400"/>
      <c r="BZ104" s="400"/>
      <c r="CA104" s="400"/>
      <c r="CB104" s="400"/>
      <c r="CC104" s="400"/>
      <c r="CD104" s="400"/>
      <c r="CE104" s="400"/>
      <c r="CF104" s="400"/>
      <c r="CG104" s="400"/>
      <c r="CH104" s="400"/>
      <c r="CI104" s="400"/>
      <c r="CJ104" s="400"/>
      <c r="CK104" s="400"/>
      <c r="CL104" s="400"/>
      <c r="CM104" s="400"/>
      <c r="CN104" s="400"/>
      <c r="CO104" s="400"/>
      <c r="CP104" s="400"/>
      <c r="CQ104" s="400"/>
      <c r="CR104" s="400"/>
      <c r="CS104" s="400"/>
    </row>
    <row r="105" spans="1:97" ht="45.75" thickBot="1" x14ac:dyDescent="0.3">
      <c r="A105" s="460"/>
      <c r="B105" s="473"/>
      <c r="C105" s="601"/>
      <c r="D105" s="611"/>
      <c r="E105" s="611"/>
      <c r="F105" s="474" t="s">
        <v>536</v>
      </c>
      <c r="G105" s="474" t="s">
        <v>537</v>
      </c>
      <c r="H105" s="609"/>
      <c r="I105" s="609"/>
      <c r="J105" s="384"/>
      <c r="L105" s="400"/>
      <c r="M105" s="400"/>
      <c r="N105" s="400"/>
      <c r="O105" s="400"/>
      <c r="R105" s="400"/>
      <c r="S105" s="400"/>
      <c r="W105" s="400"/>
      <c r="X105" s="400"/>
      <c r="Y105" s="400"/>
      <c r="CR105" s="400"/>
      <c r="CS105" s="400"/>
    </row>
    <row r="106" spans="1:97" ht="30" x14ac:dyDescent="0.25">
      <c r="B106" s="465" t="s">
        <v>17</v>
      </c>
      <c r="C106" s="417" t="s">
        <v>613</v>
      </c>
      <c r="D106" s="446"/>
      <c r="E106" s="419"/>
      <c r="F106" s="420"/>
      <c r="G106" s="421"/>
      <c r="H106" s="420"/>
      <c r="I106" s="466" t="s">
        <v>542</v>
      </c>
      <c r="J106" s="384"/>
    </row>
    <row r="107" spans="1:97" ht="30" x14ac:dyDescent="0.25">
      <c r="B107" s="467" t="s">
        <v>18</v>
      </c>
      <c r="C107" s="424" t="s">
        <v>614</v>
      </c>
      <c r="D107" s="426"/>
      <c r="E107" s="426"/>
      <c r="F107" s="427"/>
      <c r="G107" s="428"/>
      <c r="H107" s="427"/>
      <c r="I107" s="468" t="s">
        <v>542</v>
      </c>
      <c r="J107" s="384"/>
    </row>
    <row r="108" spans="1:97" ht="45" x14ac:dyDescent="0.25">
      <c r="B108" s="467" t="s">
        <v>19</v>
      </c>
      <c r="C108" s="424" t="s">
        <v>615</v>
      </c>
      <c r="D108" s="426" t="s">
        <v>436</v>
      </c>
      <c r="E108" s="426"/>
      <c r="F108" s="427"/>
      <c r="G108" s="428"/>
      <c r="H108" s="427"/>
      <c r="I108" s="468" t="s">
        <v>542</v>
      </c>
      <c r="J108" s="384"/>
    </row>
    <row r="109" spans="1:97" ht="45" x14ac:dyDescent="0.25">
      <c r="B109" s="469" t="s">
        <v>616</v>
      </c>
      <c r="C109" s="431" t="s">
        <v>617</v>
      </c>
      <c r="D109" s="449" t="s">
        <v>436</v>
      </c>
      <c r="E109" s="433"/>
      <c r="F109" s="434"/>
      <c r="G109" s="435"/>
      <c r="H109" s="434"/>
      <c r="I109" s="470">
        <v>0</v>
      </c>
      <c r="J109" s="384"/>
    </row>
    <row r="110" spans="1:97" ht="30" x14ac:dyDescent="0.25">
      <c r="B110" s="469" t="s">
        <v>618</v>
      </c>
      <c r="C110" s="431" t="s">
        <v>619</v>
      </c>
      <c r="D110" s="433"/>
      <c r="E110" s="433"/>
      <c r="F110" s="434"/>
      <c r="G110" s="435"/>
      <c r="H110" s="434"/>
      <c r="I110" s="470">
        <v>0</v>
      </c>
      <c r="J110" s="384"/>
    </row>
    <row r="111" spans="1:97" ht="30" x14ac:dyDescent="0.25">
      <c r="B111" s="469" t="s">
        <v>620</v>
      </c>
      <c r="C111" s="431" t="s">
        <v>621</v>
      </c>
      <c r="D111" s="449" t="s">
        <v>438</v>
      </c>
      <c r="E111" s="433"/>
      <c r="F111" s="434"/>
      <c r="G111" s="435"/>
      <c r="H111" s="434"/>
      <c r="I111" s="470">
        <v>0</v>
      </c>
      <c r="J111" s="384"/>
    </row>
    <row r="112" spans="1:97" ht="30" x14ac:dyDescent="0.25">
      <c r="B112" s="469" t="s">
        <v>622</v>
      </c>
      <c r="C112" s="431" t="s">
        <v>623</v>
      </c>
      <c r="D112" s="433"/>
      <c r="E112" s="433"/>
      <c r="F112" s="434"/>
      <c r="G112" s="435"/>
      <c r="H112" s="434"/>
      <c r="I112" s="470">
        <v>0</v>
      </c>
      <c r="J112" s="384"/>
    </row>
    <row r="113" spans="1:10" ht="45" x14ac:dyDescent="0.25">
      <c r="B113" s="469" t="s">
        <v>624</v>
      </c>
      <c r="C113" s="431" t="s">
        <v>625</v>
      </c>
      <c r="D113" s="433"/>
      <c r="E113" s="433"/>
      <c r="F113" s="434"/>
      <c r="G113" s="435"/>
      <c r="H113" s="434"/>
      <c r="I113" s="470">
        <v>0</v>
      </c>
      <c r="J113" s="384"/>
    </row>
    <row r="114" spans="1:10" ht="30" x14ac:dyDescent="0.25">
      <c r="B114" s="469" t="s">
        <v>626</v>
      </c>
      <c r="C114" s="431" t="s">
        <v>627</v>
      </c>
      <c r="D114" s="433"/>
      <c r="E114" s="433"/>
      <c r="F114" s="434"/>
      <c r="G114" s="435"/>
      <c r="H114" s="434"/>
      <c r="I114" s="470">
        <v>0</v>
      </c>
      <c r="J114" s="384"/>
    </row>
    <row r="115" spans="1:10" ht="30.75" thickBot="1" x14ac:dyDescent="0.3">
      <c r="B115" s="469" t="s">
        <v>628</v>
      </c>
      <c r="C115" s="431" t="s">
        <v>629</v>
      </c>
      <c r="D115" s="433"/>
      <c r="E115" s="433"/>
      <c r="F115" s="434"/>
      <c r="G115" s="435"/>
      <c r="H115" s="434"/>
      <c r="I115" s="475">
        <v>0</v>
      </c>
      <c r="J115" s="384"/>
    </row>
    <row r="116" spans="1:10" x14ac:dyDescent="0.25">
      <c r="B116" s="476"/>
      <c r="C116" s="439"/>
      <c r="D116" s="439"/>
      <c r="E116" s="440"/>
      <c r="F116" s="440"/>
      <c r="G116" s="439"/>
      <c r="H116" s="442"/>
      <c r="I116" s="477">
        <f>SUM(I109:I114)</f>
        <v>0</v>
      </c>
      <c r="J116" s="384"/>
    </row>
    <row r="117" spans="1:10" ht="30.75" thickBot="1" x14ac:dyDescent="0.3">
      <c r="B117" s="476"/>
      <c r="C117" s="439"/>
      <c r="D117" s="439"/>
      <c r="E117" s="440"/>
      <c r="F117" s="440"/>
      <c r="G117" s="439"/>
      <c r="H117" s="442"/>
      <c r="I117" s="444" t="s">
        <v>531</v>
      </c>
      <c r="J117" s="384"/>
    </row>
    <row r="118" spans="1:10" x14ac:dyDescent="0.25">
      <c r="B118" s="588"/>
      <c r="C118" s="588"/>
      <c r="D118" s="588"/>
      <c r="E118" s="588"/>
      <c r="F118" s="588"/>
      <c r="G118" s="588"/>
      <c r="H118" s="588"/>
      <c r="I118" s="588"/>
      <c r="J118" s="384"/>
    </row>
    <row r="119" spans="1:10" ht="15.75" x14ac:dyDescent="0.25">
      <c r="B119" s="578" t="s">
        <v>630</v>
      </c>
      <c r="C119" s="579"/>
      <c r="D119" s="579"/>
      <c r="E119" s="579"/>
      <c r="F119" s="579"/>
      <c r="G119" s="579"/>
      <c r="H119" s="579"/>
      <c r="I119" s="579"/>
      <c r="J119" s="384"/>
    </row>
    <row r="120" spans="1:10" ht="15.75" x14ac:dyDescent="0.25">
      <c r="A120" s="460"/>
      <c r="B120" s="461"/>
      <c r="C120" s="462"/>
      <c r="D120" s="462"/>
      <c r="E120" s="462"/>
      <c r="F120" s="462"/>
      <c r="G120" s="462"/>
      <c r="H120" s="462"/>
      <c r="I120" s="462"/>
      <c r="J120" s="384"/>
    </row>
    <row r="121" spans="1:10" x14ac:dyDescent="0.25">
      <c r="A121" s="460"/>
      <c r="B121" s="463"/>
      <c r="C121" s="600" t="s">
        <v>526</v>
      </c>
      <c r="D121" s="602" t="s">
        <v>527</v>
      </c>
      <c r="E121" s="602" t="s">
        <v>528</v>
      </c>
      <c r="F121" s="602" t="s">
        <v>529</v>
      </c>
      <c r="G121" s="604"/>
      <c r="H121" s="602" t="s">
        <v>530</v>
      </c>
      <c r="I121" s="602" t="s">
        <v>531</v>
      </c>
      <c r="J121" s="384"/>
    </row>
    <row r="122" spans="1:10" ht="45.75" thickBot="1" x14ac:dyDescent="0.3">
      <c r="A122" s="460"/>
      <c r="B122" s="473"/>
      <c r="C122" s="610"/>
      <c r="D122" s="603"/>
      <c r="E122" s="603"/>
      <c r="F122" s="464" t="s">
        <v>536</v>
      </c>
      <c r="G122" s="464" t="s">
        <v>537</v>
      </c>
      <c r="H122" s="605"/>
      <c r="I122" s="605"/>
      <c r="J122" s="384"/>
    </row>
    <row r="123" spans="1:10" ht="45" x14ac:dyDescent="0.25">
      <c r="B123" s="478">
        <v>7.1</v>
      </c>
      <c r="C123" s="417" t="s">
        <v>631</v>
      </c>
      <c r="D123" s="446"/>
      <c r="E123" s="419"/>
      <c r="F123" s="420"/>
      <c r="G123" s="421"/>
      <c r="H123" s="420"/>
      <c r="I123" s="422" t="s">
        <v>542</v>
      </c>
    </row>
    <row r="124" spans="1:10" ht="30" x14ac:dyDescent="0.25">
      <c r="B124" s="479">
        <v>7.2</v>
      </c>
      <c r="C124" s="424" t="s">
        <v>632</v>
      </c>
      <c r="D124" s="426"/>
      <c r="E124" s="426"/>
      <c r="F124" s="427"/>
      <c r="G124" s="428"/>
      <c r="H124" s="427"/>
      <c r="I124" s="429" t="s">
        <v>542</v>
      </c>
    </row>
    <row r="125" spans="1:10" ht="45" x14ac:dyDescent="0.25">
      <c r="B125" s="480">
        <v>7.3</v>
      </c>
      <c r="C125" s="431" t="s">
        <v>633</v>
      </c>
      <c r="D125" s="433"/>
      <c r="E125" s="433"/>
      <c r="F125" s="434"/>
      <c r="G125" s="435"/>
      <c r="H125" s="434"/>
      <c r="I125" s="436">
        <v>0</v>
      </c>
    </row>
    <row r="126" spans="1:10" ht="45" x14ac:dyDescent="0.25">
      <c r="B126" s="479" t="s">
        <v>634</v>
      </c>
      <c r="C126" s="424" t="s">
        <v>635</v>
      </c>
      <c r="D126" s="426"/>
      <c r="E126" s="426"/>
      <c r="F126" s="427"/>
      <c r="G126" s="428"/>
      <c r="H126" s="427"/>
      <c r="I126" s="429" t="s">
        <v>542</v>
      </c>
    </row>
    <row r="127" spans="1:10" ht="30" x14ac:dyDescent="0.25">
      <c r="B127" s="480" t="s">
        <v>636</v>
      </c>
      <c r="C127" s="431" t="s">
        <v>637</v>
      </c>
      <c r="D127" s="433"/>
      <c r="E127" s="433"/>
      <c r="F127" s="434"/>
      <c r="G127" s="435"/>
      <c r="H127" s="434"/>
      <c r="I127" s="436">
        <v>0</v>
      </c>
    </row>
    <row r="128" spans="1:10" ht="45" x14ac:dyDescent="0.25">
      <c r="B128" s="479" t="s">
        <v>21</v>
      </c>
      <c r="C128" s="424" t="s">
        <v>638</v>
      </c>
      <c r="D128" s="426"/>
      <c r="E128" s="426"/>
      <c r="F128" s="427"/>
      <c r="G128" s="428"/>
      <c r="H128" s="427"/>
      <c r="I128" s="429" t="s">
        <v>542</v>
      </c>
    </row>
    <row r="129" spans="2:10" ht="30" x14ac:dyDescent="0.25">
      <c r="B129" s="480" t="s">
        <v>22</v>
      </c>
      <c r="C129" s="431" t="s">
        <v>639</v>
      </c>
      <c r="D129" s="433"/>
      <c r="E129" s="433"/>
      <c r="F129" s="434"/>
      <c r="G129" s="435"/>
      <c r="H129" s="434"/>
      <c r="I129" s="436">
        <v>0</v>
      </c>
    </row>
    <row r="130" spans="2:10" ht="45" x14ac:dyDescent="0.25">
      <c r="B130" s="479" t="s">
        <v>36</v>
      </c>
      <c r="C130" s="424" t="s">
        <v>640</v>
      </c>
      <c r="D130" s="426"/>
      <c r="E130" s="426"/>
      <c r="F130" s="427"/>
      <c r="G130" s="428"/>
      <c r="H130" s="427"/>
      <c r="I130" s="429" t="s">
        <v>542</v>
      </c>
    </row>
    <row r="131" spans="2:10" ht="30" x14ac:dyDescent="0.25">
      <c r="B131" s="480" t="s">
        <v>139</v>
      </c>
      <c r="C131" s="431" t="s">
        <v>641</v>
      </c>
      <c r="D131" s="433"/>
      <c r="E131" s="433"/>
      <c r="F131" s="434"/>
      <c r="G131" s="435"/>
      <c r="H131" s="434"/>
      <c r="I131" s="436">
        <v>0</v>
      </c>
    </row>
    <row r="132" spans="2:10" x14ac:dyDescent="0.25">
      <c r="B132" s="479">
        <v>7.7</v>
      </c>
      <c r="C132" s="424" t="s">
        <v>642</v>
      </c>
      <c r="D132" s="426"/>
      <c r="E132" s="426"/>
      <c r="F132" s="427"/>
      <c r="G132" s="428"/>
      <c r="H132" s="427"/>
      <c r="I132" s="429" t="s">
        <v>542</v>
      </c>
    </row>
    <row r="133" spans="2:10" x14ac:dyDescent="0.25">
      <c r="B133" s="479">
        <v>7.8</v>
      </c>
      <c r="C133" s="424" t="s">
        <v>643</v>
      </c>
      <c r="D133" s="426"/>
      <c r="E133" s="426"/>
      <c r="F133" s="427"/>
      <c r="G133" s="428"/>
      <c r="H133" s="427"/>
      <c r="I133" s="429" t="s">
        <v>542</v>
      </c>
    </row>
    <row r="134" spans="2:10" ht="30" x14ac:dyDescent="0.25">
      <c r="B134" s="479" t="s">
        <v>141</v>
      </c>
      <c r="C134" s="424" t="s">
        <v>644</v>
      </c>
      <c r="D134" s="426"/>
      <c r="E134" s="426"/>
      <c r="F134" s="427"/>
      <c r="G134" s="428"/>
      <c r="H134" s="427"/>
      <c r="I134" s="429" t="s">
        <v>542</v>
      </c>
    </row>
    <row r="135" spans="2:10" ht="30" x14ac:dyDescent="0.25">
      <c r="B135" s="479" t="s">
        <v>142</v>
      </c>
      <c r="C135" s="424" t="s">
        <v>645</v>
      </c>
      <c r="D135" s="426"/>
      <c r="E135" s="426"/>
      <c r="F135" s="427"/>
      <c r="G135" s="428"/>
      <c r="H135" s="427"/>
      <c r="I135" s="429" t="s">
        <v>542</v>
      </c>
    </row>
    <row r="136" spans="2:10" ht="30" x14ac:dyDescent="0.25">
      <c r="B136" s="479" t="s">
        <v>646</v>
      </c>
      <c r="C136" s="424" t="s">
        <v>647</v>
      </c>
      <c r="D136" s="426"/>
      <c r="E136" s="426"/>
      <c r="F136" s="427"/>
      <c r="G136" s="428"/>
      <c r="H136" s="427"/>
      <c r="I136" s="429" t="s">
        <v>542</v>
      </c>
    </row>
    <row r="137" spans="2:10" ht="60" x14ac:dyDescent="0.25">
      <c r="B137" s="481" t="s">
        <v>648</v>
      </c>
      <c r="C137" s="424" t="s">
        <v>649</v>
      </c>
      <c r="D137" s="426"/>
      <c r="E137" s="426"/>
      <c r="F137" s="427"/>
      <c r="G137" s="428"/>
      <c r="H137" s="427"/>
      <c r="I137" s="429" t="s">
        <v>542</v>
      </c>
    </row>
    <row r="138" spans="2:10" ht="45" x14ac:dyDescent="0.25">
      <c r="B138" s="479">
        <v>7.11</v>
      </c>
      <c r="C138" s="424" t="s">
        <v>650</v>
      </c>
      <c r="D138" s="426"/>
      <c r="E138" s="426"/>
      <c r="F138" s="427"/>
      <c r="G138" s="428"/>
      <c r="H138" s="427"/>
      <c r="I138" s="429" t="s">
        <v>542</v>
      </c>
    </row>
    <row r="139" spans="2:10" ht="75" x14ac:dyDescent="0.25">
      <c r="B139" s="479">
        <v>7.12</v>
      </c>
      <c r="C139" s="424" t="s">
        <v>651</v>
      </c>
      <c r="D139" s="426"/>
      <c r="E139" s="426"/>
      <c r="F139" s="427"/>
      <c r="G139" s="428"/>
      <c r="H139" s="427"/>
      <c r="I139" s="429" t="s">
        <v>542</v>
      </c>
    </row>
    <row r="140" spans="2:10" x14ac:dyDescent="0.25">
      <c r="B140" s="479">
        <v>7.13</v>
      </c>
      <c r="C140" s="424" t="s">
        <v>652</v>
      </c>
      <c r="D140" s="426"/>
      <c r="E140" s="426"/>
      <c r="F140" s="427"/>
      <c r="G140" s="428"/>
      <c r="H140" s="427"/>
      <c r="I140" s="429" t="s">
        <v>542</v>
      </c>
    </row>
    <row r="141" spans="2:10" ht="30" x14ac:dyDescent="0.25">
      <c r="B141" s="479">
        <v>7.14</v>
      </c>
      <c r="C141" s="424" t="s">
        <v>653</v>
      </c>
      <c r="D141" s="426" t="s">
        <v>654</v>
      </c>
      <c r="E141" s="426"/>
      <c r="F141" s="427"/>
      <c r="G141" s="428"/>
      <c r="H141" s="427"/>
      <c r="I141" s="429" t="s">
        <v>542</v>
      </c>
    </row>
    <row r="142" spans="2:10" ht="45" x14ac:dyDescent="0.25">
      <c r="B142" s="479">
        <v>7.15</v>
      </c>
      <c r="C142" s="424" t="s">
        <v>655</v>
      </c>
      <c r="D142" s="426"/>
      <c r="E142" s="426"/>
      <c r="F142" s="427"/>
      <c r="G142" s="428"/>
      <c r="H142" s="427"/>
      <c r="I142" s="429" t="s">
        <v>542</v>
      </c>
    </row>
    <row r="143" spans="2:10" ht="15.75" thickBot="1" x14ac:dyDescent="0.3">
      <c r="B143" s="480">
        <v>7.16</v>
      </c>
      <c r="C143" s="431" t="s">
        <v>656</v>
      </c>
      <c r="D143" s="433"/>
      <c r="E143" s="433"/>
      <c r="F143" s="434"/>
      <c r="G143" s="435"/>
      <c r="H143" s="434"/>
      <c r="I143" s="437">
        <v>0</v>
      </c>
    </row>
    <row r="144" spans="2:10" x14ac:dyDescent="0.25">
      <c r="B144" s="476"/>
      <c r="C144" s="439"/>
      <c r="D144" s="439"/>
      <c r="E144" s="440"/>
      <c r="F144" s="440"/>
      <c r="G144" s="439"/>
      <c r="H144" s="442"/>
      <c r="I144" s="477">
        <f>SUM(I125,I127,I129,I131,I143)</f>
        <v>0</v>
      </c>
      <c r="J144" s="384"/>
    </row>
    <row r="145" spans="1:10" ht="30.75" thickBot="1" x14ac:dyDescent="0.3">
      <c r="B145" s="476"/>
      <c r="C145" s="439"/>
      <c r="D145" s="439"/>
      <c r="E145" s="440"/>
      <c r="F145" s="440"/>
      <c r="G145" s="439"/>
      <c r="H145" s="442"/>
      <c r="I145" s="444" t="s">
        <v>531</v>
      </c>
      <c r="J145" s="384"/>
    </row>
    <row r="146" spans="1:10" x14ac:dyDescent="0.25">
      <c r="B146" s="588"/>
      <c r="C146" s="588"/>
      <c r="D146" s="588"/>
      <c r="E146" s="588"/>
      <c r="F146" s="588"/>
      <c r="G146" s="588"/>
      <c r="H146" s="588"/>
      <c r="I146" s="588"/>
      <c r="J146" s="384"/>
    </row>
    <row r="147" spans="1:10" ht="15.75" x14ac:dyDescent="0.25">
      <c r="B147" s="578" t="s">
        <v>657</v>
      </c>
      <c r="C147" s="579"/>
      <c r="D147" s="579"/>
      <c r="E147" s="579"/>
      <c r="F147" s="579"/>
      <c r="G147" s="579"/>
      <c r="H147" s="579"/>
      <c r="I147" s="579"/>
      <c r="J147" s="384"/>
    </row>
    <row r="148" spans="1:10" ht="15.75" x14ac:dyDescent="0.25">
      <c r="A148" s="460"/>
      <c r="B148" s="461"/>
      <c r="C148" s="462"/>
      <c r="D148" s="462"/>
      <c r="E148" s="462"/>
      <c r="F148" s="462"/>
      <c r="G148" s="462"/>
      <c r="H148" s="462"/>
      <c r="I148" s="462"/>
      <c r="J148" s="384"/>
    </row>
    <row r="149" spans="1:10" x14ac:dyDescent="0.25">
      <c r="A149" s="460"/>
      <c r="B149" s="463"/>
      <c r="C149" s="600" t="s">
        <v>526</v>
      </c>
      <c r="D149" s="602" t="s">
        <v>527</v>
      </c>
      <c r="E149" s="602" t="s">
        <v>528</v>
      </c>
      <c r="F149" s="602" t="s">
        <v>529</v>
      </c>
      <c r="G149" s="604"/>
      <c r="H149" s="602" t="s">
        <v>530</v>
      </c>
      <c r="I149" s="602" t="s">
        <v>531</v>
      </c>
      <c r="J149" s="384"/>
    </row>
    <row r="150" spans="1:10" ht="45.75" thickBot="1" x14ac:dyDescent="0.3">
      <c r="A150" s="460"/>
      <c r="B150" s="460"/>
      <c r="C150" s="601"/>
      <c r="D150" s="603"/>
      <c r="E150" s="603"/>
      <c r="F150" s="464" t="s">
        <v>536</v>
      </c>
      <c r="G150" s="464" t="s">
        <v>537</v>
      </c>
      <c r="H150" s="605"/>
      <c r="I150" s="605"/>
      <c r="J150" s="384"/>
    </row>
    <row r="151" spans="1:10" ht="45" x14ac:dyDescent="0.25">
      <c r="B151" s="478">
        <v>8.1</v>
      </c>
      <c r="C151" s="417" t="s">
        <v>658</v>
      </c>
      <c r="D151" s="419" t="s">
        <v>461</v>
      </c>
      <c r="E151" s="419"/>
      <c r="F151" s="420"/>
      <c r="G151" s="421"/>
      <c r="H151" s="420"/>
      <c r="I151" s="422" t="s">
        <v>542</v>
      </c>
    </row>
    <row r="152" spans="1:10" ht="30" x14ac:dyDescent="0.25">
      <c r="B152" s="479">
        <v>8.1999999999999993</v>
      </c>
      <c r="C152" s="424" t="s">
        <v>659</v>
      </c>
      <c r="D152" s="426" t="s">
        <v>461</v>
      </c>
      <c r="E152" s="426"/>
      <c r="F152" s="427"/>
      <c r="G152" s="428"/>
      <c r="H152" s="427"/>
      <c r="I152" s="429" t="s">
        <v>542</v>
      </c>
    </row>
    <row r="153" spans="1:10" ht="30" x14ac:dyDescent="0.25">
      <c r="B153" s="479">
        <v>8.3000000000000007</v>
      </c>
      <c r="C153" s="424" t="s">
        <v>660</v>
      </c>
      <c r="D153" s="426" t="s">
        <v>461</v>
      </c>
      <c r="E153" s="426"/>
      <c r="F153" s="427"/>
      <c r="G153" s="428"/>
      <c r="H153" s="427"/>
      <c r="I153" s="429" t="s">
        <v>542</v>
      </c>
    </row>
    <row r="154" spans="1:10" ht="30.75" thickBot="1" x14ac:dyDescent="0.3">
      <c r="B154" s="480">
        <v>8.4</v>
      </c>
      <c r="C154" s="431" t="s">
        <v>661</v>
      </c>
      <c r="D154" s="433"/>
      <c r="E154" s="449"/>
      <c r="F154" s="434"/>
      <c r="G154" s="482"/>
      <c r="H154" s="434"/>
      <c r="I154" s="483">
        <v>0</v>
      </c>
    </row>
    <row r="155" spans="1:10" x14ac:dyDescent="0.25">
      <c r="B155" s="476"/>
      <c r="C155" s="439"/>
      <c r="D155" s="439"/>
      <c r="E155" s="440"/>
      <c r="F155" s="440"/>
      <c r="G155" s="439"/>
      <c r="H155" s="442"/>
      <c r="I155" s="477">
        <f>SUM(I154)</f>
        <v>0</v>
      </c>
      <c r="J155" s="384"/>
    </row>
    <row r="156" spans="1:10" ht="30.75" thickBot="1" x14ac:dyDescent="0.3">
      <c r="B156" s="476"/>
      <c r="C156" s="439"/>
      <c r="D156" s="439"/>
      <c r="E156" s="440"/>
      <c r="F156" s="440"/>
      <c r="G156" s="439"/>
      <c r="H156" s="442"/>
      <c r="I156" s="444" t="s">
        <v>531</v>
      </c>
      <c r="J156" s="384"/>
    </row>
    <row r="157" spans="1:10" ht="15.75" thickBot="1" x14ac:dyDescent="0.3">
      <c r="B157" s="476"/>
      <c r="C157" s="439"/>
      <c r="D157" s="439"/>
      <c r="E157" s="440"/>
      <c r="F157" s="442"/>
      <c r="G157" s="439"/>
      <c r="H157" s="442"/>
      <c r="I157" s="484"/>
      <c r="J157" s="384"/>
    </row>
    <row r="158" spans="1:10" ht="18.75" x14ac:dyDescent="0.25">
      <c r="B158" s="612" t="s">
        <v>662</v>
      </c>
      <c r="C158" s="612"/>
      <c r="D158" s="612"/>
      <c r="E158" s="612"/>
      <c r="F158" s="612"/>
      <c r="G158" s="612"/>
      <c r="H158" s="612"/>
      <c r="I158" s="613">
        <f>SUM(I34,I54,I67,I77,I99,I116,I144,I155)</f>
        <v>0</v>
      </c>
    </row>
    <row r="159" spans="1:10" ht="19.5" thickBot="1" x14ac:dyDescent="0.3">
      <c r="B159" s="612" t="s">
        <v>663</v>
      </c>
      <c r="C159" s="615"/>
      <c r="D159" s="615"/>
      <c r="E159" s="615"/>
      <c r="F159" s="615"/>
      <c r="G159" s="615"/>
      <c r="H159" s="615"/>
      <c r="I159" s="614"/>
    </row>
    <row r="160" spans="1:10" x14ac:dyDescent="0.25">
      <c r="B160" s="616"/>
      <c r="C160" s="616"/>
      <c r="D160" s="616"/>
      <c r="E160" s="616"/>
      <c r="F160" s="616"/>
      <c r="G160" s="616"/>
      <c r="H160" s="616"/>
      <c r="I160" s="484"/>
    </row>
    <row r="161" spans="1:95" ht="15.75" thickBot="1" x14ac:dyDescent="0.3">
      <c r="B161" s="617"/>
      <c r="C161" s="617"/>
      <c r="D161" s="617"/>
      <c r="E161" s="617"/>
      <c r="F161" s="617"/>
      <c r="G161" s="617"/>
      <c r="H161" s="617"/>
      <c r="I161" s="617"/>
    </row>
    <row r="162" spans="1:95" ht="24" thickBot="1" x14ac:dyDescent="0.3">
      <c r="B162" s="618" t="s">
        <v>692</v>
      </c>
      <c r="C162" s="619"/>
      <c r="D162" s="620" t="s">
        <v>693</v>
      </c>
      <c r="E162" s="621"/>
      <c r="F162" s="621"/>
      <c r="G162" s="621"/>
      <c r="H162" s="621"/>
      <c r="I162" s="622"/>
    </row>
    <row r="163" spans="1:95" x14ac:dyDescent="0.25">
      <c r="B163" s="485"/>
      <c r="C163" s="486"/>
      <c r="D163" s="487"/>
      <c r="E163" s="487"/>
      <c r="F163" s="487"/>
      <c r="G163" s="487"/>
      <c r="H163" s="487"/>
      <c r="I163" s="488"/>
    </row>
    <row r="164" spans="1:95" ht="15.75" thickBot="1" x14ac:dyDescent="0.3">
      <c r="B164" s="487"/>
      <c r="C164" s="487"/>
      <c r="D164" s="623"/>
      <c r="E164" s="623"/>
      <c r="F164" s="623"/>
      <c r="G164" s="623"/>
      <c r="H164" s="623"/>
      <c r="I164" s="623"/>
    </row>
    <row r="165" spans="1:95" x14ac:dyDescent="0.25">
      <c r="B165" s="624" t="s">
        <v>385</v>
      </c>
      <c r="C165" s="625"/>
      <c r="D165" s="625"/>
      <c r="E165" s="625"/>
      <c r="F165" s="625"/>
      <c r="G165" s="625"/>
      <c r="H165" s="625"/>
      <c r="I165" s="626"/>
      <c r="P165" s="489"/>
      <c r="Q165" s="489"/>
      <c r="T165" s="489"/>
      <c r="U165" s="489"/>
      <c r="V165" s="489"/>
      <c r="Z165" s="489"/>
      <c r="AA165" s="489"/>
      <c r="AB165" s="489"/>
      <c r="AC165" s="489"/>
      <c r="AD165" s="489"/>
      <c r="AE165" s="489"/>
      <c r="AF165" s="489"/>
      <c r="AG165" s="489"/>
      <c r="AH165" s="489"/>
      <c r="AI165" s="489"/>
      <c r="AJ165" s="489"/>
      <c r="AK165" s="489"/>
      <c r="AL165" s="489"/>
      <c r="AM165" s="489"/>
      <c r="AN165" s="489"/>
      <c r="AO165" s="489"/>
      <c r="AP165" s="489"/>
      <c r="AQ165" s="489"/>
      <c r="AR165" s="489"/>
      <c r="AS165" s="489"/>
      <c r="AT165" s="489"/>
      <c r="AU165" s="489"/>
      <c r="AV165" s="489"/>
      <c r="AW165" s="489"/>
      <c r="AX165" s="489"/>
      <c r="AY165" s="489"/>
      <c r="AZ165" s="490"/>
      <c r="BA165" s="490"/>
      <c r="BB165" s="490"/>
      <c r="BC165" s="490"/>
      <c r="BD165" s="490"/>
      <c r="BE165" s="490"/>
      <c r="BF165" s="490"/>
      <c r="BG165" s="490"/>
      <c r="BH165" s="490"/>
      <c r="BI165" s="490"/>
      <c r="BJ165" s="490"/>
      <c r="BK165" s="490"/>
      <c r="BL165" s="490"/>
      <c r="BM165" s="490"/>
      <c r="BN165" s="490"/>
      <c r="BO165" s="490"/>
      <c r="BP165" s="490"/>
      <c r="BQ165" s="490"/>
      <c r="BR165" s="490"/>
      <c r="BS165" s="490"/>
      <c r="BT165" s="490"/>
      <c r="BU165" s="490"/>
      <c r="BV165" s="490"/>
      <c r="BW165" s="490"/>
      <c r="BX165" s="490"/>
      <c r="BY165" s="490"/>
      <c r="BZ165" s="490"/>
      <c r="CA165" s="490"/>
      <c r="CB165" s="490"/>
      <c r="CC165" s="490"/>
      <c r="CD165" s="490"/>
      <c r="CE165" s="490"/>
      <c r="CF165" s="490"/>
      <c r="CG165" s="490"/>
      <c r="CH165" s="490"/>
      <c r="CI165" s="490"/>
      <c r="CJ165" s="490"/>
      <c r="CK165" s="490"/>
      <c r="CL165" s="490"/>
      <c r="CM165" s="490"/>
      <c r="CN165" s="490"/>
      <c r="CO165" s="490"/>
      <c r="CP165" s="490"/>
      <c r="CQ165" s="490"/>
    </row>
    <row r="166" spans="1:95" s="490" customFormat="1" x14ac:dyDescent="0.2">
      <c r="B166" s="627" t="s">
        <v>694</v>
      </c>
      <c r="C166" s="628"/>
      <c r="D166" s="628"/>
      <c r="E166" s="628"/>
      <c r="F166" s="628"/>
      <c r="G166" s="628"/>
      <c r="H166" s="628"/>
      <c r="I166" s="629"/>
      <c r="J166" s="489"/>
      <c r="K166" s="489"/>
      <c r="L166" s="489"/>
      <c r="M166" s="489"/>
      <c r="N166" s="489"/>
      <c r="O166" s="489"/>
      <c r="P166" s="489"/>
      <c r="Q166" s="489"/>
      <c r="R166" s="489"/>
      <c r="S166" s="489"/>
      <c r="T166" s="489"/>
      <c r="U166" s="489"/>
      <c r="V166" s="489"/>
      <c r="W166" s="489"/>
      <c r="X166" s="489"/>
      <c r="Y166" s="489"/>
      <c r="Z166" s="489"/>
      <c r="AA166" s="489"/>
      <c r="AB166" s="489"/>
      <c r="AC166" s="489"/>
      <c r="AD166" s="489"/>
      <c r="AE166" s="489"/>
      <c r="AF166" s="489"/>
      <c r="AG166" s="489"/>
      <c r="AH166" s="489"/>
      <c r="AI166" s="489"/>
      <c r="AJ166" s="489"/>
      <c r="AK166" s="489"/>
      <c r="AL166" s="489"/>
      <c r="AM166" s="489"/>
      <c r="AN166" s="489"/>
      <c r="AO166" s="489"/>
      <c r="AP166" s="489"/>
      <c r="AQ166" s="489"/>
      <c r="AR166" s="489"/>
      <c r="AS166" s="489"/>
      <c r="AT166" s="489"/>
      <c r="AU166" s="489"/>
      <c r="AV166" s="489"/>
      <c r="AW166" s="489"/>
      <c r="AX166" s="489"/>
      <c r="AY166" s="489"/>
    </row>
    <row r="167" spans="1:95" s="490" customFormat="1" ht="15.75" thickBot="1" x14ac:dyDescent="0.25">
      <c r="B167" s="630" t="s">
        <v>695</v>
      </c>
      <c r="C167" s="631"/>
      <c r="D167" s="631"/>
      <c r="E167" s="631"/>
      <c r="F167" s="631"/>
      <c r="G167" s="631"/>
      <c r="H167" s="631"/>
      <c r="I167" s="632"/>
      <c r="J167" s="489"/>
      <c r="K167" s="489"/>
      <c r="L167" s="489"/>
      <c r="M167" s="489"/>
      <c r="N167" s="489"/>
      <c r="O167" s="489"/>
      <c r="P167" s="491"/>
      <c r="Q167" s="491"/>
      <c r="R167" s="489"/>
      <c r="S167" s="489"/>
      <c r="T167" s="491"/>
      <c r="U167" s="491"/>
      <c r="V167" s="491"/>
      <c r="W167" s="489"/>
      <c r="X167" s="489"/>
      <c r="Y167" s="489"/>
      <c r="Z167" s="491"/>
      <c r="AA167" s="491"/>
      <c r="AB167" s="491"/>
      <c r="AC167" s="491"/>
      <c r="AD167" s="491"/>
      <c r="AE167" s="491"/>
      <c r="AF167" s="491"/>
      <c r="AG167" s="491"/>
      <c r="AH167" s="491"/>
      <c r="AI167" s="491"/>
      <c r="AJ167" s="491"/>
      <c r="AK167" s="491"/>
      <c r="AL167" s="491"/>
      <c r="AM167" s="491"/>
      <c r="AN167" s="491"/>
      <c r="AO167" s="491"/>
      <c r="AP167" s="491"/>
      <c r="AQ167" s="491"/>
      <c r="AR167" s="491"/>
      <c r="AS167" s="491"/>
      <c r="AT167" s="491"/>
      <c r="AU167" s="491"/>
      <c r="AV167" s="491"/>
      <c r="AW167" s="491"/>
      <c r="AX167" s="491"/>
      <c r="AY167" s="491"/>
      <c r="AZ167" s="491"/>
      <c r="BA167" s="491"/>
      <c r="BB167" s="491"/>
      <c r="BC167" s="491"/>
      <c r="BD167" s="491"/>
      <c r="BE167" s="491"/>
      <c r="BF167" s="491"/>
      <c r="BG167" s="491"/>
      <c r="BH167" s="491"/>
      <c r="BI167" s="491"/>
      <c r="BJ167" s="491"/>
      <c r="BK167" s="491"/>
      <c r="BL167" s="491"/>
      <c r="BM167" s="491"/>
      <c r="BN167" s="491"/>
      <c r="BO167" s="491"/>
      <c r="BP167" s="491"/>
      <c r="BQ167" s="491"/>
      <c r="BR167" s="491"/>
      <c r="BS167" s="491"/>
      <c r="BT167" s="491"/>
      <c r="BU167" s="491"/>
      <c r="BV167" s="491"/>
      <c r="BW167" s="491"/>
      <c r="BX167" s="491"/>
      <c r="BY167" s="491"/>
      <c r="BZ167" s="491"/>
      <c r="CA167" s="491"/>
      <c r="CB167" s="491"/>
      <c r="CC167" s="491"/>
      <c r="CD167" s="491"/>
      <c r="CE167" s="491"/>
      <c r="CF167" s="491"/>
      <c r="CG167" s="491"/>
      <c r="CH167" s="491"/>
      <c r="CI167" s="491"/>
      <c r="CJ167" s="491"/>
      <c r="CK167" s="491"/>
      <c r="CL167" s="491"/>
      <c r="CM167" s="491"/>
      <c r="CN167" s="491"/>
      <c r="CO167" s="491"/>
      <c r="CP167" s="491"/>
      <c r="CQ167" s="491"/>
    </row>
    <row r="168" spans="1:95" s="491" customFormat="1" x14ac:dyDescent="0.2">
      <c r="A168" s="492"/>
    </row>
    <row r="169" spans="1:95" s="491" customFormat="1" ht="23.25" x14ac:dyDescent="0.2">
      <c r="A169" s="492"/>
      <c r="B169" s="493" t="s">
        <v>696</v>
      </c>
      <c r="C169" s="494"/>
      <c r="D169" s="494"/>
      <c r="E169" s="494"/>
      <c r="F169" s="494"/>
      <c r="G169" s="494"/>
      <c r="H169" s="494"/>
      <c r="I169" s="495"/>
    </row>
    <row r="170" spans="1:95" s="491" customFormat="1" ht="15.75" thickBot="1" x14ac:dyDescent="0.3">
      <c r="A170" s="492"/>
      <c r="B170" s="492"/>
      <c r="C170" s="492"/>
      <c r="D170" s="492"/>
      <c r="E170" s="492"/>
      <c r="F170" s="492"/>
      <c r="G170" s="492"/>
      <c r="H170" s="492"/>
      <c r="I170" s="492"/>
      <c r="P170" s="385"/>
      <c r="Q170" s="385"/>
      <c r="T170" s="385"/>
      <c r="U170" s="385"/>
      <c r="V170" s="385"/>
      <c r="Z170" s="385"/>
      <c r="AA170" s="385"/>
      <c r="AB170" s="385"/>
      <c r="AC170" s="385"/>
      <c r="AD170" s="385"/>
      <c r="AE170" s="385"/>
      <c r="AF170" s="385"/>
      <c r="AG170" s="385"/>
      <c r="AH170" s="385"/>
      <c r="AI170" s="385"/>
      <c r="AJ170" s="385"/>
      <c r="AK170" s="385"/>
      <c r="AL170" s="385"/>
      <c r="AM170" s="385"/>
      <c r="AN170" s="385"/>
      <c r="AO170" s="385"/>
      <c r="AP170" s="385"/>
      <c r="AQ170" s="385"/>
      <c r="AR170" s="385"/>
      <c r="AS170" s="385"/>
      <c r="AT170" s="385"/>
      <c r="AU170" s="385"/>
      <c r="AV170" s="385"/>
      <c r="AW170" s="385"/>
      <c r="AX170" s="385"/>
      <c r="AY170" s="385"/>
      <c r="AZ170" s="385"/>
      <c r="BA170" s="385"/>
      <c r="BB170" s="385"/>
      <c r="BC170" s="385"/>
      <c r="BD170" s="385"/>
      <c r="BE170" s="385"/>
      <c r="BF170" s="385"/>
      <c r="BG170" s="385"/>
      <c r="BH170" s="385"/>
      <c r="BI170" s="385"/>
      <c r="BJ170" s="385"/>
      <c r="BK170" s="385"/>
      <c r="BL170" s="385"/>
      <c r="BM170" s="385"/>
      <c r="BN170" s="385"/>
      <c r="BO170" s="385"/>
      <c r="BP170" s="385"/>
      <c r="BQ170" s="385"/>
      <c r="BR170" s="385"/>
      <c r="BS170" s="385"/>
      <c r="BT170" s="385"/>
      <c r="BU170" s="385"/>
      <c r="BV170" s="385"/>
      <c r="BW170" s="385"/>
      <c r="BX170" s="385"/>
      <c r="BY170" s="385"/>
      <c r="BZ170" s="385"/>
      <c r="CA170" s="385"/>
      <c r="CB170" s="385"/>
      <c r="CC170" s="385"/>
      <c r="CD170" s="385"/>
      <c r="CE170" s="385"/>
      <c r="CF170" s="385"/>
      <c r="CG170" s="385"/>
      <c r="CH170" s="385"/>
      <c r="CI170" s="385"/>
      <c r="CJ170" s="385"/>
      <c r="CK170" s="385"/>
      <c r="CL170" s="385"/>
      <c r="CM170" s="385"/>
      <c r="CN170" s="385"/>
      <c r="CO170" s="385"/>
      <c r="CP170" s="385"/>
      <c r="CQ170" s="385"/>
    </row>
    <row r="171" spans="1:95" x14ac:dyDescent="0.25">
      <c r="B171" s="633" t="s">
        <v>664</v>
      </c>
      <c r="C171" s="634"/>
      <c r="D171" s="635"/>
      <c r="E171" s="642" t="s">
        <v>665</v>
      </c>
      <c r="F171" s="496"/>
      <c r="G171" s="561"/>
      <c r="H171" s="561"/>
      <c r="I171" s="497"/>
    </row>
    <row r="172" spans="1:95" x14ac:dyDescent="0.25">
      <c r="B172" s="636"/>
      <c r="C172" s="637"/>
      <c r="D172" s="638"/>
      <c r="E172" s="643"/>
      <c r="F172" s="498"/>
      <c r="G172" s="561"/>
      <c r="H172" s="561"/>
      <c r="I172" s="497"/>
    </row>
    <row r="173" spans="1:95" x14ac:dyDescent="0.25">
      <c r="B173" s="636"/>
      <c r="C173" s="637"/>
      <c r="D173" s="638"/>
      <c r="E173" s="643"/>
      <c r="F173" s="498"/>
      <c r="G173" s="561"/>
      <c r="H173" s="561"/>
      <c r="I173" s="497"/>
    </row>
    <row r="174" spans="1:95" x14ac:dyDescent="0.25">
      <c r="B174" s="636"/>
      <c r="C174" s="637"/>
      <c r="D174" s="638"/>
      <c r="E174" s="643"/>
      <c r="F174" s="498"/>
      <c r="G174" s="561"/>
      <c r="H174" s="561"/>
      <c r="I174" s="497"/>
    </row>
    <row r="175" spans="1:95" x14ac:dyDescent="0.25">
      <c r="B175" s="636"/>
      <c r="C175" s="637"/>
      <c r="D175" s="638"/>
      <c r="E175" s="643"/>
      <c r="F175" s="498"/>
      <c r="G175" s="561"/>
      <c r="H175" s="561"/>
      <c r="I175" s="497"/>
    </row>
    <row r="176" spans="1:95" ht="15.75" thickBot="1" x14ac:dyDescent="0.3">
      <c r="B176" s="639"/>
      <c r="C176" s="640"/>
      <c r="D176" s="641"/>
      <c r="E176" s="644"/>
      <c r="F176" s="498"/>
      <c r="G176" s="561"/>
      <c r="H176" s="561"/>
      <c r="I176" s="497"/>
    </row>
    <row r="177" spans="1:95" x14ac:dyDescent="0.25">
      <c r="B177" s="645" t="s">
        <v>697</v>
      </c>
      <c r="C177" s="646"/>
      <c r="D177" s="648" t="s">
        <v>666</v>
      </c>
      <c r="E177" s="387"/>
      <c r="F177" s="387"/>
      <c r="G177" s="561"/>
      <c r="H177" s="561"/>
      <c r="I177" s="497"/>
      <c r="S177" s="385" t="s">
        <v>157</v>
      </c>
    </row>
    <row r="178" spans="1:95" x14ac:dyDescent="0.25">
      <c r="B178" s="647"/>
      <c r="C178" s="647"/>
      <c r="D178" s="649"/>
      <c r="E178" s="384"/>
      <c r="F178" s="384"/>
      <c r="G178" s="384"/>
      <c r="H178" s="384"/>
      <c r="I178" s="387"/>
      <c r="P178" s="491"/>
      <c r="Q178" s="491"/>
      <c r="T178" s="491"/>
      <c r="U178" s="491"/>
      <c r="V178" s="491"/>
      <c r="Z178" s="491"/>
      <c r="AA178" s="491"/>
      <c r="AB178" s="491"/>
      <c r="AC178" s="491"/>
      <c r="AD178" s="491"/>
      <c r="AE178" s="491"/>
      <c r="AF178" s="491"/>
      <c r="AG178" s="491"/>
      <c r="AH178" s="491"/>
      <c r="AI178" s="491"/>
      <c r="AJ178" s="491"/>
      <c r="AK178" s="491"/>
      <c r="AL178" s="491"/>
      <c r="AM178" s="491"/>
      <c r="AN178" s="491"/>
      <c r="AO178" s="491"/>
      <c r="AP178" s="491"/>
      <c r="AQ178" s="491"/>
      <c r="AR178" s="491"/>
      <c r="AS178" s="491"/>
      <c r="AT178" s="491"/>
      <c r="AU178" s="491"/>
      <c r="AV178" s="491"/>
      <c r="AW178" s="491"/>
      <c r="AX178" s="491"/>
      <c r="AY178" s="491"/>
      <c r="AZ178" s="491"/>
      <c r="BA178" s="491"/>
      <c r="BB178" s="491"/>
      <c r="BC178" s="491"/>
      <c r="BD178" s="491"/>
      <c r="BE178" s="491"/>
      <c r="BF178" s="491"/>
      <c r="BG178" s="491"/>
      <c r="BH178" s="491"/>
      <c r="BI178" s="491"/>
      <c r="BJ178" s="491"/>
      <c r="BK178" s="491"/>
      <c r="BL178" s="491"/>
      <c r="BM178" s="491"/>
      <c r="BN178" s="491"/>
      <c r="BO178" s="491"/>
      <c r="BP178" s="491"/>
      <c r="BQ178" s="491"/>
      <c r="BR178" s="491"/>
      <c r="BS178" s="491"/>
      <c r="BT178" s="491"/>
      <c r="BU178" s="491"/>
      <c r="BV178" s="491"/>
      <c r="BW178" s="491"/>
      <c r="BX178" s="491"/>
      <c r="BY178" s="491"/>
      <c r="BZ178" s="491"/>
      <c r="CA178" s="491"/>
      <c r="CB178" s="491"/>
      <c r="CC178" s="491"/>
      <c r="CD178" s="491"/>
      <c r="CE178" s="491"/>
      <c r="CF178" s="491"/>
      <c r="CG178" s="491"/>
      <c r="CH178" s="491"/>
      <c r="CI178" s="491"/>
      <c r="CJ178" s="491"/>
      <c r="CK178" s="491"/>
      <c r="CL178" s="491"/>
      <c r="CM178" s="491"/>
      <c r="CN178" s="491"/>
      <c r="CO178" s="491"/>
      <c r="CP178" s="491"/>
      <c r="CQ178" s="491"/>
    </row>
    <row r="179" spans="1:95" s="491" customFormat="1" x14ac:dyDescent="0.2">
      <c r="A179" s="492"/>
      <c r="B179" s="492"/>
      <c r="C179" s="492"/>
      <c r="D179" s="492"/>
      <c r="E179" s="492"/>
      <c r="F179" s="492"/>
      <c r="G179" s="492"/>
      <c r="H179" s="492"/>
      <c r="I179" s="492"/>
    </row>
    <row r="180" spans="1:95" s="491" customFormat="1" ht="15.75" thickBot="1" x14ac:dyDescent="0.3">
      <c r="A180" s="492"/>
      <c r="B180" s="492"/>
      <c r="C180" s="492"/>
      <c r="D180" s="492"/>
      <c r="E180" s="492"/>
      <c r="F180" s="492"/>
      <c r="G180" s="492"/>
      <c r="H180" s="492"/>
      <c r="I180" s="492"/>
      <c r="P180" s="385"/>
      <c r="Q180" s="385"/>
      <c r="T180" s="385"/>
      <c r="U180" s="385"/>
      <c r="V180" s="385"/>
      <c r="Z180" s="385"/>
      <c r="AA180" s="385"/>
      <c r="AB180" s="385"/>
      <c r="AC180" s="385"/>
      <c r="AD180" s="385"/>
      <c r="AE180" s="385"/>
      <c r="AF180" s="385"/>
      <c r="AG180" s="385"/>
      <c r="AH180" s="385"/>
      <c r="AI180" s="385"/>
      <c r="AJ180" s="385"/>
      <c r="AK180" s="385"/>
      <c r="AL180" s="385"/>
      <c r="AM180" s="385"/>
      <c r="AN180" s="385"/>
      <c r="AO180" s="385"/>
      <c r="AP180" s="385"/>
      <c r="AQ180" s="385"/>
      <c r="AR180" s="385"/>
      <c r="AS180" s="385"/>
      <c r="AT180" s="385"/>
      <c r="AU180" s="385"/>
      <c r="AV180" s="385"/>
      <c r="AW180" s="385"/>
      <c r="AX180" s="385"/>
      <c r="AY180" s="385"/>
      <c r="AZ180" s="385"/>
      <c r="BA180" s="385"/>
      <c r="BB180" s="385"/>
      <c r="BC180" s="385"/>
      <c r="BD180" s="385"/>
      <c r="BE180" s="385"/>
      <c r="BF180" s="385"/>
      <c r="BG180" s="385"/>
      <c r="BH180" s="385"/>
      <c r="BI180" s="385"/>
      <c r="BJ180" s="385"/>
      <c r="BK180" s="385"/>
      <c r="BL180" s="385"/>
      <c r="BM180" s="385"/>
      <c r="BN180" s="385"/>
      <c r="BO180" s="385"/>
      <c r="BP180" s="385"/>
      <c r="BQ180" s="385"/>
      <c r="BR180" s="385"/>
      <c r="BS180" s="385"/>
      <c r="BT180" s="385"/>
      <c r="BU180" s="385"/>
      <c r="BV180" s="385"/>
      <c r="BW180" s="385"/>
      <c r="BX180" s="385"/>
      <c r="BY180" s="385"/>
      <c r="BZ180" s="385"/>
      <c r="CA180" s="385"/>
      <c r="CB180" s="385"/>
      <c r="CC180" s="385"/>
      <c r="CD180" s="385"/>
      <c r="CE180" s="385"/>
      <c r="CF180" s="385"/>
      <c r="CG180" s="385"/>
      <c r="CH180" s="385"/>
      <c r="CI180" s="385"/>
      <c r="CJ180" s="385"/>
      <c r="CK180" s="385"/>
      <c r="CL180" s="385"/>
      <c r="CM180" s="385"/>
      <c r="CN180" s="385"/>
      <c r="CO180" s="385"/>
      <c r="CP180" s="385"/>
      <c r="CQ180" s="385"/>
    </row>
    <row r="181" spans="1:95" x14ac:dyDescent="0.25">
      <c r="B181" s="633" t="s">
        <v>664</v>
      </c>
      <c r="C181" s="634"/>
      <c r="D181" s="635"/>
      <c r="E181" s="650" t="s">
        <v>665</v>
      </c>
      <c r="F181" s="499"/>
      <c r="G181" s="561"/>
      <c r="H181" s="561"/>
      <c r="I181" s="497"/>
    </row>
    <row r="182" spans="1:95" x14ac:dyDescent="0.25">
      <c r="B182" s="636"/>
      <c r="C182" s="637"/>
      <c r="D182" s="638"/>
      <c r="E182" s="651"/>
      <c r="F182" s="500"/>
      <c r="G182" s="561"/>
      <c r="H182" s="561"/>
      <c r="I182" s="497"/>
    </row>
    <row r="183" spans="1:95" x14ac:dyDescent="0.25">
      <c r="B183" s="636"/>
      <c r="C183" s="637"/>
      <c r="D183" s="638"/>
      <c r="E183" s="651"/>
      <c r="F183" s="500"/>
      <c r="G183" s="561"/>
      <c r="H183" s="561"/>
      <c r="I183" s="497"/>
    </row>
    <row r="184" spans="1:95" x14ac:dyDescent="0.25">
      <c r="B184" s="636"/>
      <c r="C184" s="637"/>
      <c r="D184" s="638"/>
      <c r="E184" s="651"/>
      <c r="F184" s="500"/>
      <c r="G184" s="561"/>
      <c r="H184" s="561"/>
      <c r="I184" s="497"/>
    </row>
    <row r="185" spans="1:95" x14ac:dyDescent="0.25">
      <c r="B185" s="636"/>
      <c r="C185" s="637"/>
      <c r="D185" s="638"/>
      <c r="E185" s="651"/>
      <c r="F185" s="500"/>
      <c r="G185" s="561"/>
      <c r="H185" s="561"/>
      <c r="I185" s="497"/>
    </row>
    <row r="186" spans="1:95" ht="15.75" thickBot="1" x14ac:dyDescent="0.3">
      <c r="B186" s="639"/>
      <c r="C186" s="640"/>
      <c r="D186" s="641"/>
      <c r="E186" s="652"/>
      <c r="F186" s="500"/>
      <c r="G186" s="561"/>
      <c r="H186" s="561"/>
      <c r="I186" s="497"/>
    </row>
    <row r="187" spans="1:95" x14ac:dyDescent="0.25">
      <c r="B187" s="645" t="s">
        <v>668</v>
      </c>
      <c r="C187" s="646"/>
      <c r="D187" s="648" t="s">
        <v>666</v>
      </c>
      <c r="E187" s="384"/>
      <c r="F187" s="384"/>
      <c r="G187" s="561"/>
      <c r="H187" s="561"/>
      <c r="I187" s="497"/>
    </row>
    <row r="188" spans="1:95" x14ac:dyDescent="0.25">
      <c r="B188" s="647"/>
      <c r="C188" s="647"/>
      <c r="D188" s="649"/>
      <c r="E188" s="384"/>
      <c r="F188" s="384"/>
      <c r="G188" s="384"/>
      <c r="H188" s="384"/>
      <c r="I188" s="387"/>
    </row>
    <row r="190" spans="1:95" ht="15.75" thickBot="1" x14ac:dyDescent="0.3"/>
    <row r="191" spans="1:95" x14ac:dyDescent="0.25">
      <c r="B191" s="633" t="s">
        <v>669</v>
      </c>
      <c r="C191" s="634"/>
      <c r="D191" s="635"/>
      <c r="E191" s="650" t="s">
        <v>665</v>
      </c>
      <c r="F191" s="499"/>
      <c r="G191" s="561"/>
      <c r="H191" s="561"/>
      <c r="I191" s="502"/>
    </row>
    <row r="192" spans="1:95" x14ac:dyDescent="0.25">
      <c r="B192" s="636"/>
      <c r="C192" s="637"/>
      <c r="D192" s="638"/>
      <c r="E192" s="651"/>
      <c r="F192" s="500"/>
      <c r="G192" s="561"/>
      <c r="H192" s="561"/>
      <c r="I192" s="502"/>
    </row>
    <row r="193" spans="1:95" x14ac:dyDescent="0.25">
      <c r="B193" s="636"/>
      <c r="C193" s="637"/>
      <c r="D193" s="638"/>
      <c r="E193" s="651"/>
      <c r="F193" s="500"/>
      <c r="G193" s="561"/>
      <c r="H193" s="561"/>
      <c r="I193" s="502"/>
    </row>
    <row r="194" spans="1:95" x14ac:dyDescent="0.25">
      <c r="B194" s="636"/>
      <c r="C194" s="637"/>
      <c r="D194" s="638"/>
      <c r="E194" s="651"/>
      <c r="F194" s="500"/>
      <c r="G194" s="561"/>
      <c r="H194" s="561"/>
      <c r="I194" s="502"/>
    </row>
    <row r="195" spans="1:95" x14ac:dyDescent="0.25">
      <c r="B195" s="636"/>
      <c r="C195" s="637"/>
      <c r="D195" s="638"/>
      <c r="E195" s="651"/>
      <c r="F195" s="500"/>
      <c r="G195" s="561"/>
      <c r="H195" s="561"/>
      <c r="I195" s="502"/>
    </row>
    <row r="196" spans="1:95" ht="15.75" thickBot="1" x14ac:dyDescent="0.3">
      <c r="B196" s="639"/>
      <c r="C196" s="640"/>
      <c r="D196" s="641"/>
      <c r="E196" s="652"/>
      <c r="F196" s="500"/>
      <c r="G196" s="561"/>
      <c r="H196" s="561"/>
      <c r="I196" s="502"/>
    </row>
    <row r="197" spans="1:95" x14ac:dyDescent="0.25">
      <c r="B197" s="645" t="s">
        <v>670</v>
      </c>
      <c r="C197" s="653"/>
      <c r="D197" s="648" t="s">
        <v>671</v>
      </c>
      <c r="E197" s="384"/>
      <c r="F197" s="384"/>
      <c r="G197" s="561"/>
      <c r="H197" s="561"/>
      <c r="I197" s="502"/>
    </row>
    <row r="198" spans="1:95" x14ac:dyDescent="0.25">
      <c r="B198" s="654"/>
      <c r="C198" s="654"/>
      <c r="D198" s="649"/>
      <c r="E198" s="384"/>
      <c r="F198" s="384"/>
      <c r="G198" s="384"/>
      <c r="H198" s="384"/>
      <c r="I198" s="387"/>
    </row>
    <row r="199" spans="1:95" x14ac:dyDescent="0.25">
      <c r="B199" s="384"/>
      <c r="C199" s="384"/>
      <c r="D199" s="384"/>
      <c r="E199" s="384"/>
      <c r="F199" s="384"/>
      <c r="G199" s="384"/>
      <c r="H199" s="384"/>
      <c r="I199" s="387"/>
    </row>
    <row r="200" spans="1:95" x14ac:dyDescent="0.25">
      <c r="B200" s="384"/>
      <c r="C200" s="384"/>
      <c r="D200" s="384"/>
      <c r="E200" s="384"/>
      <c r="F200" s="384"/>
      <c r="G200" s="384"/>
      <c r="H200" s="384"/>
      <c r="I200" s="387"/>
      <c r="P200" s="491"/>
      <c r="Q200" s="491"/>
      <c r="T200" s="491"/>
      <c r="U200" s="491"/>
      <c r="V200" s="491"/>
      <c r="Z200" s="491"/>
      <c r="AA200" s="491"/>
      <c r="AB200" s="491"/>
      <c r="AC200" s="491"/>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1"/>
      <c r="AY200" s="491"/>
      <c r="AZ200" s="491"/>
      <c r="BA200" s="491"/>
      <c r="BB200" s="491"/>
      <c r="BC200" s="491"/>
      <c r="BD200" s="491"/>
      <c r="BE200" s="491"/>
      <c r="BF200" s="491"/>
      <c r="BG200" s="491"/>
      <c r="BH200" s="491"/>
      <c r="BI200" s="491"/>
      <c r="BJ200" s="491"/>
      <c r="BK200" s="491"/>
      <c r="BL200" s="491"/>
      <c r="BM200" s="491"/>
      <c r="BN200" s="491"/>
      <c r="BO200" s="491"/>
      <c r="BP200" s="491"/>
      <c r="BQ200" s="491"/>
      <c r="BR200" s="491"/>
      <c r="BS200" s="491"/>
      <c r="BT200" s="491"/>
      <c r="BU200" s="491"/>
      <c r="BV200" s="491"/>
      <c r="BW200" s="491"/>
      <c r="BX200" s="491"/>
      <c r="BY200" s="491"/>
      <c r="BZ200" s="491"/>
      <c r="CA200" s="491"/>
      <c r="CB200" s="491"/>
      <c r="CC200" s="491"/>
      <c r="CD200" s="491"/>
      <c r="CE200" s="491"/>
      <c r="CF200" s="491"/>
      <c r="CG200" s="491"/>
      <c r="CH200" s="491"/>
      <c r="CI200" s="491"/>
      <c r="CJ200" s="491"/>
      <c r="CK200" s="491"/>
      <c r="CL200" s="491"/>
      <c r="CM200" s="491"/>
      <c r="CN200" s="491"/>
      <c r="CO200" s="491"/>
      <c r="CP200" s="491"/>
      <c r="CQ200" s="491"/>
    </row>
    <row r="201" spans="1:95" s="491" customFormat="1" ht="23.25" x14ac:dyDescent="0.25">
      <c r="A201" s="492"/>
      <c r="B201" s="493" t="s">
        <v>698</v>
      </c>
      <c r="C201" s="494"/>
      <c r="D201" s="494"/>
      <c r="E201" s="494"/>
      <c r="F201" s="494"/>
      <c r="G201" s="494"/>
      <c r="H201" s="494"/>
      <c r="I201" s="503"/>
      <c r="P201" s="385"/>
      <c r="Q201" s="385"/>
      <c r="T201" s="385"/>
      <c r="U201" s="385"/>
      <c r="V201" s="385"/>
      <c r="Z201" s="385"/>
      <c r="AA201" s="385"/>
      <c r="AB201" s="385"/>
      <c r="AC201" s="385"/>
      <c r="AD201" s="385"/>
      <c r="AE201" s="385"/>
      <c r="AF201" s="385"/>
      <c r="AG201" s="385"/>
      <c r="AH201" s="385"/>
      <c r="AI201" s="385"/>
      <c r="AJ201" s="385"/>
      <c r="AK201" s="385"/>
      <c r="AL201" s="385"/>
      <c r="AM201" s="385"/>
      <c r="AN201" s="385"/>
      <c r="AO201" s="385"/>
      <c r="AP201" s="385"/>
      <c r="AQ201" s="385"/>
      <c r="AR201" s="385"/>
      <c r="AS201" s="385"/>
      <c r="AT201" s="385"/>
      <c r="AU201" s="385"/>
      <c r="AV201" s="385"/>
      <c r="AW201" s="385"/>
      <c r="AX201" s="385"/>
      <c r="AY201" s="385"/>
      <c r="AZ201" s="385"/>
      <c r="BA201" s="385"/>
      <c r="BB201" s="385"/>
      <c r="BC201" s="385"/>
      <c r="BD201" s="385"/>
      <c r="BE201" s="385"/>
      <c r="BF201" s="385"/>
      <c r="BG201" s="385"/>
      <c r="BH201" s="385"/>
      <c r="BI201" s="385"/>
      <c r="BJ201" s="385"/>
      <c r="BK201" s="385"/>
      <c r="BL201" s="385"/>
      <c r="BM201" s="385"/>
      <c r="BN201" s="385"/>
      <c r="BO201" s="385"/>
      <c r="BP201" s="385"/>
      <c r="BQ201" s="385"/>
      <c r="BR201" s="385"/>
      <c r="BS201" s="385"/>
      <c r="BT201" s="385"/>
      <c r="BU201" s="385"/>
      <c r="BV201" s="385"/>
      <c r="BW201" s="385"/>
      <c r="BX201" s="385"/>
      <c r="BY201" s="385"/>
      <c r="BZ201" s="385"/>
      <c r="CA201" s="385"/>
      <c r="CB201" s="385"/>
      <c r="CC201" s="385"/>
      <c r="CD201" s="385"/>
      <c r="CE201" s="385"/>
      <c r="CF201" s="385"/>
      <c r="CG201" s="385"/>
      <c r="CH201" s="385"/>
      <c r="CI201" s="385"/>
      <c r="CJ201" s="385"/>
      <c r="CK201" s="385"/>
      <c r="CL201" s="385"/>
      <c r="CM201" s="385"/>
      <c r="CN201" s="385"/>
      <c r="CO201" s="385"/>
      <c r="CP201" s="385"/>
      <c r="CQ201" s="385"/>
    </row>
    <row r="202" spans="1:95" ht="15.75" thickBot="1" x14ac:dyDescent="0.3">
      <c r="B202" s="384"/>
      <c r="C202" s="384"/>
      <c r="D202" s="384"/>
      <c r="E202" s="384"/>
      <c r="F202" s="384"/>
      <c r="G202" s="384"/>
      <c r="H202" s="384"/>
      <c r="I202" s="387"/>
    </row>
    <row r="203" spans="1:95" x14ac:dyDescent="0.25">
      <c r="B203" s="633" t="s">
        <v>664</v>
      </c>
      <c r="C203" s="634"/>
      <c r="D203" s="635"/>
      <c r="E203" s="650" t="s">
        <v>665</v>
      </c>
      <c r="F203" s="499"/>
      <c r="G203" s="561"/>
      <c r="H203" s="561"/>
      <c r="I203" s="497"/>
    </row>
    <row r="204" spans="1:95" x14ac:dyDescent="0.25">
      <c r="B204" s="636"/>
      <c r="C204" s="637"/>
      <c r="D204" s="638"/>
      <c r="E204" s="651"/>
      <c r="F204" s="500"/>
      <c r="G204" s="561"/>
      <c r="H204" s="561"/>
      <c r="I204" s="497"/>
    </row>
    <row r="205" spans="1:95" x14ac:dyDescent="0.25">
      <c r="B205" s="636"/>
      <c r="C205" s="637"/>
      <c r="D205" s="638"/>
      <c r="E205" s="651"/>
      <c r="F205" s="500"/>
      <c r="G205" s="561"/>
      <c r="H205" s="561"/>
      <c r="I205" s="497"/>
    </row>
    <row r="206" spans="1:95" x14ac:dyDescent="0.25">
      <c r="B206" s="636"/>
      <c r="C206" s="637"/>
      <c r="D206" s="638"/>
      <c r="E206" s="651"/>
      <c r="F206" s="500"/>
      <c r="G206" s="561"/>
      <c r="H206" s="561"/>
      <c r="I206" s="497"/>
    </row>
    <row r="207" spans="1:95" x14ac:dyDescent="0.25">
      <c r="B207" s="636"/>
      <c r="C207" s="637"/>
      <c r="D207" s="638"/>
      <c r="E207" s="651"/>
      <c r="F207" s="500"/>
      <c r="G207" s="561"/>
      <c r="H207" s="561"/>
      <c r="I207" s="497"/>
    </row>
    <row r="208" spans="1:95" ht="15.75" thickBot="1" x14ac:dyDescent="0.3">
      <c r="B208" s="639"/>
      <c r="C208" s="640"/>
      <c r="D208" s="641"/>
      <c r="E208" s="652"/>
      <c r="F208" s="500"/>
      <c r="G208" s="561"/>
      <c r="H208" s="561"/>
      <c r="I208" s="497"/>
    </row>
    <row r="209" spans="2:9" x14ac:dyDescent="0.25">
      <c r="B209" s="645" t="s">
        <v>667</v>
      </c>
      <c r="C209" s="653"/>
      <c r="D209" s="648" t="s">
        <v>666</v>
      </c>
      <c r="E209" s="384"/>
      <c r="F209" s="384"/>
      <c r="G209" s="561"/>
      <c r="H209" s="561"/>
      <c r="I209" s="497"/>
    </row>
    <row r="210" spans="2:9" x14ac:dyDescent="0.25">
      <c r="B210" s="654"/>
      <c r="C210" s="654"/>
      <c r="D210" s="649"/>
      <c r="E210" s="384"/>
      <c r="F210" s="384"/>
      <c r="G210" s="384"/>
      <c r="H210" s="384"/>
      <c r="I210" s="387"/>
    </row>
    <row r="211" spans="2:9" x14ac:dyDescent="0.25">
      <c r="B211" s="384"/>
      <c r="C211" s="384"/>
      <c r="D211" s="384"/>
      <c r="E211" s="384"/>
      <c r="F211" s="384"/>
      <c r="G211" s="384"/>
      <c r="H211" s="384"/>
      <c r="I211" s="387"/>
    </row>
    <row r="212" spans="2:9" ht="15.75" thickBot="1" x14ac:dyDescent="0.3"/>
    <row r="213" spans="2:9" x14ac:dyDescent="0.25">
      <c r="B213" s="633" t="s">
        <v>669</v>
      </c>
      <c r="C213" s="634"/>
      <c r="D213" s="635"/>
      <c r="E213" s="650" t="s">
        <v>665</v>
      </c>
      <c r="F213" s="499"/>
      <c r="G213" s="561"/>
      <c r="H213" s="561"/>
      <c r="I213" s="502"/>
    </row>
    <row r="214" spans="2:9" x14ac:dyDescent="0.25">
      <c r="B214" s="636"/>
      <c r="C214" s="637"/>
      <c r="D214" s="638"/>
      <c r="E214" s="651"/>
      <c r="F214" s="500"/>
      <c r="G214" s="561"/>
      <c r="H214" s="561"/>
      <c r="I214" s="502"/>
    </row>
    <row r="215" spans="2:9" x14ac:dyDescent="0.25">
      <c r="B215" s="636"/>
      <c r="C215" s="637"/>
      <c r="D215" s="638"/>
      <c r="E215" s="651"/>
      <c r="F215" s="500"/>
      <c r="G215" s="561"/>
      <c r="H215" s="561"/>
      <c r="I215" s="502"/>
    </row>
    <row r="216" spans="2:9" x14ac:dyDescent="0.25">
      <c r="B216" s="636"/>
      <c r="C216" s="637"/>
      <c r="D216" s="638"/>
      <c r="E216" s="651"/>
      <c r="F216" s="500"/>
      <c r="G216" s="561"/>
      <c r="H216" s="561"/>
      <c r="I216" s="502"/>
    </row>
    <row r="217" spans="2:9" x14ac:dyDescent="0.25">
      <c r="B217" s="636"/>
      <c r="C217" s="637"/>
      <c r="D217" s="638"/>
      <c r="E217" s="651"/>
      <c r="F217" s="500"/>
      <c r="G217" s="561"/>
      <c r="H217" s="561"/>
      <c r="I217" s="502"/>
    </row>
    <row r="218" spans="2:9" ht="15.75" thickBot="1" x14ac:dyDescent="0.3">
      <c r="B218" s="639"/>
      <c r="C218" s="640"/>
      <c r="D218" s="641"/>
      <c r="E218" s="652"/>
      <c r="F218" s="500"/>
      <c r="G218" s="561"/>
      <c r="H218" s="561"/>
      <c r="I218" s="502"/>
    </row>
    <row r="219" spans="2:9" x14ac:dyDescent="0.25">
      <c r="B219" s="645" t="s">
        <v>672</v>
      </c>
      <c r="C219" s="653"/>
      <c r="D219" s="648" t="s">
        <v>671</v>
      </c>
      <c r="E219" s="384"/>
      <c r="F219" s="384"/>
      <c r="G219" s="561"/>
      <c r="H219" s="561"/>
      <c r="I219" s="502"/>
    </row>
    <row r="220" spans="2:9" x14ac:dyDescent="0.25">
      <c r="B220" s="654"/>
      <c r="C220" s="654"/>
      <c r="D220" s="649"/>
      <c r="E220" s="384"/>
      <c r="F220" s="384"/>
      <c r="G220" s="384"/>
      <c r="H220" s="384"/>
      <c r="I220" s="387"/>
    </row>
    <row r="221" spans="2:9" x14ac:dyDescent="0.25">
      <c r="B221" s="384"/>
      <c r="C221" s="384"/>
      <c r="D221" s="384"/>
      <c r="E221" s="384"/>
      <c r="F221" s="384"/>
      <c r="G221" s="384"/>
      <c r="H221" s="384"/>
      <c r="I221" s="387"/>
    </row>
    <row r="222" spans="2:9" ht="15.75" thickBot="1" x14ac:dyDescent="0.3">
      <c r="B222" s="384"/>
      <c r="C222" s="384"/>
      <c r="D222" s="384"/>
      <c r="E222" s="384"/>
      <c r="F222" s="384"/>
      <c r="G222" s="384"/>
      <c r="H222" s="384"/>
      <c r="I222" s="387"/>
    </row>
    <row r="223" spans="2:9" x14ac:dyDescent="0.25">
      <c r="B223" s="633" t="s">
        <v>669</v>
      </c>
      <c r="C223" s="634"/>
      <c r="D223" s="635"/>
      <c r="E223" s="650" t="s">
        <v>665</v>
      </c>
      <c r="F223" s="499"/>
      <c r="G223" s="561"/>
      <c r="H223" s="561"/>
      <c r="I223" s="502"/>
    </row>
    <row r="224" spans="2:9" x14ac:dyDescent="0.25">
      <c r="B224" s="636"/>
      <c r="C224" s="637"/>
      <c r="D224" s="638"/>
      <c r="E224" s="651"/>
      <c r="F224" s="500"/>
      <c r="G224" s="561"/>
      <c r="H224" s="561"/>
      <c r="I224" s="502"/>
    </row>
    <row r="225" spans="2:9" x14ac:dyDescent="0.25">
      <c r="B225" s="636"/>
      <c r="C225" s="637"/>
      <c r="D225" s="638"/>
      <c r="E225" s="651"/>
      <c r="F225" s="500"/>
      <c r="G225" s="561"/>
      <c r="H225" s="561"/>
      <c r="I225" s="502"/>
    </row>
    <row r="226" spans="2:9" x14ac:dyDescent="0.25">
      <c r="B226" s="636"/>
      <c r="C226" s="637"/>
      <c r="D226" s="638"/>
      <c r="E226" s="651"/>
      <c r="F226" s="500"/>
      <c r="G226" s="561"/>
      <c r="H226" s="561"/>
      <c r="I226" s="502"/>
    </row>
    <row r="227" spans="2:9" x14ac:dyDescent="0.25">
      <c r="B227" s="636"/>
      <c r="C227" s="637"/>
      <c r="D227" s="638"/>
      <c r="E227" s="651"/>
      <c r="F227" s="500"/>
      <c r="G227" s="561"/>
      <c r="H227" s="561"/>
      <c r="I227" s="502"/>
    </row>
    <row r="228" spans="2:9" ht="15.75" thickBot="1" x14ac:dyDescent="0.3">
      <c r="B228" s="639"/>
      <c r="C228" s="640"/>
      <c r="D228" s="641"/>
      <c r="E228" s="652"/>
      <c r="F228" s="500"/>
      <c r="G228" s="561"/>
      <c r="H228" s="561"/>
      <c r="I228" s="502"/>
    </row>
    <row r="229" spans="2:9" x14ac:dyDescent="0.25">
      <c r="B229" s="655" t="s">
        <v>673</v>
      </c>
      <c r="C229" s="656"/>
      <c r="D229" s="648" t="s">
        <v>671</v>
      </c>
      <c r="E229" s="384"/>
      <c r="F229" s="384"/>
      <c r="G229" s="561"/>
      <c r="H229" s="561"/>
      <c r="I229" s="502"/>
    </row>
    <row r="230" spans="2:9" ht="22.5" customHeight="1" x14ac:dyDescent="0.25">
      <c r="B230" s="657"/>
      <c r="C230" s="657"/>
      <c r="D230" s="649"/>
      <c r="E230" s="384"/>
      <c r="F230" s="384"/>
      <c r="G230" s="384"/>
      <c r="H230" s="384"/>
      <c r="I230" s="387"/>
    </row>
    <row r="231" spans="2:9" x14ac:dyDescent="0.25">
      <c r="B231" s="384"/>
      <c r="C231" s="384"/>
      <c r="D231" s="384"/>
      <c r="E231" s="384"/>
      <c r="F231" s="384"/>
      <c r="G231" s="384"/>
      <c r="H231" s="384"/>
      <c r="I231" s="387"/>
    </row>
    <row r="232" spans="2:9" x14ac:dyDescent="0.25">
      <c r="B232" s="384"/>
      <c r="C232" s="384"/>
      <c r="D232" s="384"/>
      <c r="E232" s="384"/>
      <c r="F232" s="384"/>
      <c r="G232" s="384"/>
      <c r="H232" s="384"/>
      <c r="I232" s="387"/>
    </row>
  </sheetData>
  <mergeCells count="162">
    <mergeCell ref="G226:H226"/>
    <mergeCell ref="G227:H227"/>
    <mergeCell ref="G228:H228"/>
    <mergeCell ref="B229:C230"/>
    <mergeCell ref="D229:D230"/>
    <mergeCell ref="G229:H229"/>
    <mergeCell ref="G217:H217"/>
    <mergeCell ref="G218:H218"/>
    <mergeCell ref="B219:C220"/>
    <mergeCell ref="D219:D220"/>
    <mergeCell ref="G219:H219"/>
    <mergeCell ref="B223:D228"/>
    <mergeCell ref="E223:E228"/>
    <mergeCell ref="G223:H223"/>
    <mergeCell ref="G224:H224"/>
    <mergeCell ref="G225:H225"/>
    <mergeCell ref="B209:C210"/>
    <mergeCell ref="D209:D210"/>
    <mergeCell ref="G209:H209"/>
    <mergeCell ref="B213:D218"/>
    <mergeCell ref="E213:E218"/>
    <mergeCell ref="G213:H213"/>
    <mergeCell ref="G214:H214"/>
    <mergeCell ref="G215:H215"/>
    <mergeCell ref="G216:H216"/>
    <mergeCell ref="B197:C198"/>
    <mergeCell ref="D197:D198"/>
    <mergeCell ref="G197:H197"/>
    <mergeCell ref="B203:D208"/>
    <mergeCell ref="E203:E208"/>
    <mergeCell ref="G203:H203"/>
    <mergeCell ref="G204:H204"/>
    <mergeCell ref="G205:H205"/>
    <mergeCell ref="G206:H206"/>
    <mergeCell ref="G207:H207"/>
    <mergeCell ref="G208:H208"/>
    <mergeCell ref="B177:C178"/>
    <mergeCell ref="D177:D178"/>
    <mergeCell ref="G177:H177"/>
    <mergeCell ref="B181:D186"/>
    <mergeCell ref="E181:E186"/>
    <mergeCell ref="G181:H181"/>
    <mergeCell ref="G182:H182"/>
    <mergeCell ref="G183:H183"/>
    <mergeCell ref="B191:D196"/>
    <mergeCell ref="E191:E196"/>
    <mergeCell ref="G191:H191"/>
    <mergeCell ref="G192:H192"/>
    <mergeCell ref="G193:H193"/>
    <mergeCell ref="G194:H194"/>
    <mergeCell ref="G195:H195"/>
    <mergeCell ref="G196:H196"/>
    <mergeCell ref="G184:H184"/>
    <mergeCell ref="G185:H185"/>
    <mergeCell ref="G186:H186"/>
    <mergeCell ref="B187:C188"/>
    <mergeCell ref="D187:D188"/>
    <mergeCell ref="G187:H187"/>
    <mergeCell ref="D164:I164"/>
    <mergeCell ref="B165:I165"/>
    <mergeCell ref="B166:I166"/>
    <mergeCell ref="B167:I167"/>
    <mergeCell ref="B171:D176"/>
    <mergeCell ref="E171:E176"/>
    <mergeCell ref="G171:H171"/>
    <mergeCell ref="G172:H172"/>
    <mergeCell ref="G173:H173"/>
    <mergeCell ref="G174:H174"/>
    <mergeCell ref="G175:H175"/>
    <mergeCell ref="G176:H176"/>
    <mergeCell ref="B158:H158"/>
    <mergeCell ref="I158:I159"/>
    <mergeCell ref="B159:H159"/>
    <mergeCell ref="B160:H160"/>
    <mergeCell ref="B161:I161"/>
    <mergeCell ref="B162:C162"/>
    <mergeCell ref="D162:I162"/>
    <mergeCell ref="B146:I146"/>
    <mergeCell ref="B147:I147"/>
    <mergeCell ref="C149:C150"/>
    <mergeCell ref="D149:D150"/>
    <mergeCell ref="E149:E150"/>
    <mergeCell ref="F149:G149"/>
    <mergeCell ref="H149:H150"/>
    <mergeCell ref="I149:I150"/>
    <mergeCell ref="B118:I118"/>
    <mergeCell ref="B119:I119"/>
    <mergeCell ref="C121:C122"/>
    <mergeCell ref="D121:D122"/>
    <mergeCell ref="E121:E122"/>
    <mergeCell ref="F121:G121"/>
    <mergeCell ref="H121:H122"/>
    <mergeCell ref="I121:I122"/>
    <mergeCell ref="B101:I101"/>
    <mergeCell ref="B102:I102"/>
    <mergeCell ref="C104:C105"/>
    <mergeCell ref="D104:D105"/>
    <mergeCell ref="E104:E105"/>
    <mergeCell ref="F104:G104"/>
    <mergeCell ref="H104:H105"/>
    <mergeCell ref="I104:I105"/>
    <mergeCell ref="B79:I79"/>
    <mergeCell ref="B80:I80"/>
    <mergeCell ref="C82:C83"/>
    <mergeCell ref="D82:D83"/>
    <mergeCell ref="E82:E83"/>
    <mergeCell ref="F82:G82"/>
    <mergeCell ref="H82:H83"/>
    <mergeCell ref="I82:I83"/>
    <mergeCell ref="B69:I69"/>
    <mergeCell ref="B70:I70"/>
    <mergeCell ref="C72:C73"/>
    <mergeCell ref="D72:D73"/>
    <mergeCell ref="E72:E73"/>
    <mergeCell ref="F72:G72"/>
    <mergeCell ref="H72:H73"/>
    <mergeCell ref="I72:I73"/>
    <mergeCell ref="B56:I56"/>
    <mergeCell ref="B57:I57"/>
    <mergeCell ref="C59:C60"/>
    <mergeCell ref="D59:D60"/>
    <mergeCell ref="E59:E60"/>
    <mergeCell ref="F59:G59"/>
    <mergeCell ref="H59:H60"/>
    <mergeCell ref="I59:I60"/>
    <mergeCell ref="B36:I36"/>
    <mergeCell ref="B37:I37"/>
    <mergeCell ref="C39:C40"/>
    <mergeCell ref="D39:D40"/>
    <mergeCell ref="E39:E40"/>
    <mergeCell ref="F39:G39"/>
    <mergeCell ref="H39:H40"/>
    <mergeCell ref="I39:I40"/>
    <mergeCell ref="B20:I20"/>
    <mergeCell ref="B22:I22"/>
    <mergeCell ref="B24:I24"/>
    <mergeCell ref="B26:I26"/>
    <mergeCell ref="C28:C29"/>
    <mergeCell ref="D28:D29"/>
    <mergeCell ref="E28:E29"/>
    <mergeCell ref="F28:G28"/>
    <mergeCell ref="H28:H29"/>
    <mergeCell ref="I28:I29"/>
    <mergeCell ref="B15:I15"/>
    <mergeCell ref="B16:I16"/>
    <mergeCell ref="B17:I17"/>
    <mergeCell ref="B18:I18"/>
    <mergeCell ref="B7:C7"/>
    <mergeCell ref="F7:G7"/>
    <mergeCell ref="B8:I8"/>
    <mergeCell ref="B9:I9"/>
    <mergeCell ref="B11:I11"/>
    <mergeCell ref="B12:I12"/>
    <mergeCell ref="B1:I1"/>
    <mergeCell ref="B3:I3"/>
    <mergeCell ref="B4:I4"/>
    <mergeCell ref="B5:C5"/>
    <mergeCell ref="F5:G5"/>
    <mergeCell ref="B6:C6"/>
    <mergeCell ref="F6:G6"/>
    <mergeCell ref="B13:I13"/>
    <mergeCell ref="B14:I14"/>
  </mergeCells>
  <dataValidations count="92">
    <dataValidation type="list" allowBlank="1" showInputMessage="1" showErrorMessage="1" sqref="F157 JB157 SX157 ACT157 AMP157 AWL157 BGH157 BQD157 BZZ157 CJV157 CTR157 DDN157 DNJ157 DXF157 EHB157 EQX157 FAT157 FKP157 FUL157 GEH157 GOD157 GXZ157 HHV157 HRR157 IBN157 ILJ157 IVF157 JFB157 JOX157 JYT157 KIP157 KSL157 LCH157 LMD157 LVZ157 MFV157 MPR157 MZN157 NJJ157 NTF157 ODB157 OMX157 OWT157 PGP157 PQL157 QAH157 QKD157 QTZ157 RDV157 RNR157 RXN157 SHJ157 SRF157 TBB157 TKX157 TUT157 UEP157 UOL157 UYH157 VID157 VRZ157 WBV157 WLR157 WVN157 F65693 JB65693 SX65693 ACT65693 AMP65693 AWL65693 BGH65693 BQD65693 BZZ65693 CJV65693 CTR65693 DDN65693 DNJ65693 DXF65693 EHB65693 EQX65693 FAT65693 FKP65693 FUL65693 GEH65693 GOD65693 GXZ65693 HHV65693 HRR65693 IBN65693 ILJ65693 IVF65693 JFB65693 JOX65693 JYT65693 KIP65693 KSL65693 LCH65693 LMD65693 LVZ65693 MFV65693 MPR65693 MZN65693 NJJ65693 NTF65693 ODB65693 OMX65693 OWT65693 PGP65693 PQL65693 QAH65693 QKD65693 QTZ65693 RDV65693 RNR65693 RXN65693 SHJ65693 SRF65693 TBB65693 TKX65693 TUT65693 UEP65693 UOL65693 UYH65693 VID65693 VRZ65693 WBV65693 WLR65693 WVN65693 F131229 JB131229 SX131229 ACT131229 AMP131229 AWL131229 BGH131229 BQD131229 BZZ131229 CJV131229 CTR131229 DDN131229 DNJ131229 DXF131229 EHB131229 EQX131229 FAT131229 FKP131229 FUL131229 GEH131229 GOD131229 GXZ131229 HHV131229 HRR131229 IBN131229 ILJ131229 IVF131229 JFB131229 JOX131229 JYT131229 KIP131229 KSL131229 LCH131229 LMD131229 LVZ131229 MFV131229 MPR131229 MZN131229 NJJ131229 NTF131229 ODB131229 OMX131229 OWT131229 PGP131229 PQL131229 QAH131229 QKD131229 QTZ131229 RDV131229 RNR131229 RXN131229 SHJ131229 SRF131229 TBB131229 TKX131229 TUT131229 UEP131229 UOL131229 UYH131229 VID131229 VRZ131229 WBV131229 WLR131229 WVN131229 F196765 JB196765 SX196765 ACT196765 AMP196765 AWL196765 BGH196765 BQD196765 BZZ196765 CJV196765 CTR196765 DDN196765 DNJ196765 DXF196765 EHB196765 EQX196765 FAT196765 FKP196765 FUL196765 GEH196765 GOD196765 GXZ196765 HHV196765 HRR196765 IBN196765 ILJ196765 IVF196765 JFB196765 JOX196765 JYT196765 KIP196765 KSL196765 LCH196765 LMD196765 LVZ196765 MFV196765 MPR196765 MZN196765 NJJ196765 NTF196765 ODB196765 OMX196765 OWT196765 PGP196765 PQL196765 QAH196765 QKD196765 QTZ196765 RDV196765 RNR196765 RXN196765 SHJ196765 SRF196765 TBB196765 TKX196765 TUT196765 UEP196765 UOL196765 UYH196765 VID196765 VRZ196765 WBV196765 WLR196765 WVN196765 F262301 JB262301 SX262301 ACT262301 AMP262301 AWL262301 BGH262301 BQD262301 BZZ262301 CJV262301 CTR262301 DDN262301 DNJ262301 DXF262301 EHB262301 EQX262301 FAT262301 FKP262301 FUL262301 GEH262301 GOD262301 GXZ262301 HHV262301 HRR262301 IBN262301 ILJ262301 IVF262301 JFB262301 JOX262301 JYT262301 KIP262301 KSL262301 LCH262301 LMD262301 LVZ262301 MFV262301 MPR262301 MZN262301 NJJ262301 NTF262301 ODB262301 OMX262301 OWT262301 PGP262301 PQL262301 QAH262301 QKD262301 QTZ262301 RDV262301 RNR262301 RXN262301 SHJ262301 SRF262301 TBB262301 TKX262301 TUT262301 UEP262301 UOL262301 UYH262301 VID262301 VRZ262301 WBV262301 WLR262301 WVN262301 F327837 JB327837 SX327837 ACT327837 AMP327837 AWL327837 BGH327837 BQD327837 BZZ327837 CJV327837 CTR327837 DDN327837 DNJ327837 DXF327837 EHB327837 EQX327837 FAT327837 FKP327837 FUL327837 GEH327837 GOD327837 GXZ327837 HHV327837 HRR327837 IBN327837 ILJ327837 IVF327837 JFB327837 JOX327837 JYT327837 KIP327837 KSL327837 LCH327837 LMD327837 LVZ327837 MFV327837 MPR327837 MZN327837 NJJ327837 NTF327837 ODB327837 OMX327837 OWT327837 PGP327837 PQL327837 QAH327837 QKD327837 QTZ327837 RDV327837 RNR327837 RXN327837 SHJ327837 SRF327837 TBB327837 TKX327837 TUT327837 UEP327837 UOL327837 UYH327837 VID327837 VRZ327837 WBV327837 WLR327837 WVN327837 F393373 JB393373 SX393373 ACT393373 AMP393373 AWL393373 BGH393373 BQD393373 BZZ393373 CJV393373 CTR393373 DDN393373 DNJ393373 DXF393373 EHB393373 EQX393373 FAT393373 FKP393373 FUL393373 GEH393373 GOD393373 GXZ393373 HHV393373 HRR393373 IBN393373 ILJ393373 IVF393373 JFB393373 JOX393373 JYT393373 KIP393373 KSL393373 LCH393373 LMD393373 LVZ393373 MFV393373 MPR393373 MZN393373 NJJ393373 NTF393373 ODB393373 OMX393373 OWT393373 PGP393373 PQL393373 QAH393373 QKD393373 QTZ393373 RDV393373 RNR393373 RXN393373 SHJ393373 SRF393373 TBB393373 TKX393373 TUT393373 UEP393373 UOL393373 UYH393373 VID393373 VRZ393373 WBV393373 WLR393373 WVN393373 F458909 JB458909 SX458909 ACT458909 AMP458909 AWL458909 BGH458909 BQD458909 BZZ458909 CJV458909 CTR458909 DDN458909 DNJ458909 DXF458909 EHB458909 EQX458909 FAT458909 FKP458909 FUL458909 GEH458909 GOD458909 GXZ458909 HHV458909 HRR458909 IBN458909 ILJ458909 IVF458909 JFB458909 JOX458909 JYT458909 KIP458909 KSL458909 LCH458909 LMD458909 LVZ458909 MFV458909 MPR458909 MZN458909 NJJ458909 NTF458909 ODB458909 OMX458909 OWT458909 PGP458909 PQL458909 QAH458909 QKD458909 QTZ458909 RDV458909 RNR458909 RXN458909 SHJ458909 SRF458909 TBB458909 TKX458909 TUT458909 UEP458909 UOL458909 UYH458909 VID458909 VRZ458909 WBV458909 WLR458909 WVN458909 F524445 JB524445 SX524445 ACT524445 AMP524445 AWL524445 BGH524445 BQD524445 BZZ524445 CJV524445 CTR524445 DDN524445 DNJ524445 DXF524445 EHB524445 EQX524445 FAT524445 FKP524445 FUL524445 GEH524445 GOD524445 GXZ524445 HHV524445 HRR524445 IBN524445 ILJ524445 IVF524445 JFB524445 JOX524445 JYT524445 KIP524445 KSL524445 LCH524445 LMD524445 LVZ524445 MFV524445 MPR524445 MZN524445 NJJ524445 NTF524445 ODB524445 OMX524445 OWT524445 PGP524445 PQL524445 QAH524445 QKD524445 QTZ524445 RDV524445 RNR524445 RXN524445 SHJ524445 SRF524445 TBB524445 TKX524445 TUT524445 UEP524445 UOL524445 UYH524445 VID524445 VRZ524445 WBV524445 WLR524445 WVN524445 F589981 JB589981 SX589981 ACT589981 AMP589981 AWL589981 BGH589981 BQD589981 BZZ589981 CJV589981 CTR589981 DDN589981 DNJ589981 DXF589981 EHB589981 EQX589981 FAT589981 FKP589981 FUL589981 GEH589981 GOD589981 GXZ589981 HHV589981 HRR589981 IBN589981 ILJ589981 IVF589981 JFB589981 JOX589981 JYT589981 KIP589981 KSL589981 LCH589981 LMD589981 LVZ589981 MFV589981 MPR589981 MZN589981 NJJ589981 NTF589981 ODB589981 OMX589981 OWT589981 PGP589981 PQL589981 QAH589981 QKD589981 QTZ589981 RDV589981 RNR589981 RXN589981 SHJ589981 SRF589981 TBB589981 TKX589981 TUT589981 UEP589981 UOL589981 UYH589981 VID589981 VRZ589981 WBV589981 WLR589981 WVN589981 F655517 JB655517 SX655517 ACT655517 AMP655517 AWL655517 BGH655517 BQD655517 BZZ655517 CJV655517 CTR655517 DDN655517 DNJ655517 DXF655517 EHB655517 EQX655517 FAT655517 FKP655517 FUL655517 GEH655517 GOD655517 GXZ655517 HHV655517 HRR655517 IBN655517 ILJ655517 IVF655517 JFB655517 JOX655517 JYT655517 KIP655517 KSL655517 LCH655517 LMD655517 LVZ655517 MFV655517 MPR655517 MZN655517 NJJ655517 NTF655517 ODB655517 OMX655517 OWT655517 PGP655517 PQL655517 QAH655517 QKD655517 QTZ655517 RDV655517 RNR655517 RXN655517 SHJ655517 SRF655517 TBB655517 TKX655517 TUT655517 UEP655517 UOL655517 UYH655517 VID655517 VRZ655517 WBV655517 WLR655517 WVN655517 F721053 JB721053 SX721053 ACT721053 AMP721053 AWL721053 BGH721053 BQD721053 BZZ721053 CJV721053 CTR721053 DDN721053 DNJ721053 DXF721053 EHB721053 EQX721053 FAT721053 FKP721053 FUL721053 GEH721053 GOD721053 GXZ721053 HHV721053 HRR721053 IBN721053 ILJ721053 IVF721053 JFB721053 JOX721053 JYT721053 KIP721053 KSL721053 LCH721053 LMD721053 LVZ721053 MFV721053 MPR721053 MZN721053 NJJ721053 NTF721053 ODB721053 OMX721053 OWT721053 PGP721053 PQL721053 QAH721053 QKD721053 QTZ721053 RDV721053 RNR721053 RXN721053 SHJ721053 SRF721053 TBB721053 TKX721053 TUT721053 UEP721053 UOL721053 UYH721053 VID721053 VRZ721053 WBV721053 WLR721053 WVN721053 F786589 JB786589 SX786589 ACT786589 AMP786589 AWL786589 BGH786589 BQD786589 BZZ786589 CJV786589 CTR786589 DDN786589 DNJ786589 DXF786589 EHB786589 EQX786589 FAT786589 FKP786589 FUL786589 GEH786589 GOD786589 GXZ786589 HHV786589 HRR786589 IBN786589 ILJ786589 IVF786589 JFB786589 JOX786589 JYT786589 KIP786589 KSL786589 LCH786589 LMD786589 LVZ786589 MFV786589 MPR786589 MZN786589 NJJ786589 NTF786589 ODB786589 OMX786589 OWT786589 PGP786589 PQL786589 QAH786589 QKD786589 QTZ786589 RDV786589 RNR786589 RXN786589 SHJ786589 SRF786589 TBB786589 TKX786589 TUT786589 UEP786589 UOL786589 UYH786589 VID786589 VRZ786589 WBV786589 WLR786589 WVN786589 F852125 JB852125 SX852125 ACT852125 AMP852125 AWL852125 BGH852125 BQD852125 BZZ852125 CJV852125 CTR852125 DDN852125 DNJ852125 DXF852125 EHB852125 EQX852125 FAT852125 FKP852125 FUL852125 GEH852125 GOD852125 GXZ852125 HHV852125 HRR852125 IBN852125 ILJ852125 IVF852125 JFB852125 JOX852125 JYT852125 KIP852125 KSL852125 LCH852125 LMD852125 LVZ852125 MFV852125 MPR852125 MZN852125 NJJ852125 NTF852125 ODB852125 OMX852125 OWT852125 PGP852125 PQL852125 QAH852125 QKD852125 QTZ852125 RDV852125 RNR852125 RXN852125 SHJ852125 SRF852125 TBB852125 TKX852125 TUT852125 UEP852125 UOL852125 UYH852125 VID852125 VRZ852125 WBV852125 WLR852125 WVN852125 F917661 JB917661 SX917661 ACT917661 AMP917661 AWL917661 BGH917661 BQD917661 BZZ917661 CJV917661 CTR917661 DDN917661 DNJ917661 DXF917661 EHB917661 EQX917661 FAT917661 FKP917661 FUL917661 GEH917661 GOD917661 GXZ917661 HHV917661 HRR917661 IBN917661 ILJ917661 IVF917661 JFB917661 JOX917661 JYT917661 KIP917661 KSL917661 LCH917661 LMD917661 LVZ917661 MFV917661 MPR917661 MZN917661 NJJ917661 NTF917661 ODB917661 OMX917661 OWT917661 PGP917661 PQL917661 QAH917661 QKD917661 QTZ917661 RDV917661 RNR917661 RXN917661 SHJ917661 SRF917661 TBB917661 TKX917661 TUT917661 UEP917661 UOL917661 UYH917661 VID917661 VRZ917661 WBV917661 WLR917661 WVN917661 F983197 JB983197 SX983197 ACT983197 AMP983197 AWL983197 BGH983197 BQD983197 BZZ983197 CJV983197 CTR983197 DDN983197 DNJ983197 DXF983197 EHB983197 EQX983197 FAT983197 FKP983197 FUL983197 GEH983197 GOD983197 GXZ983197 HHV983197 HRR983197 IBN983197 ILJ983197 IVF983197 JFB983197 JOX983197 JYT983197 KIP983197 KSL983197 LCH983197 LMD983197 LVZ983197 MFV983197 MPR983197 MZN983197 NJJ983197 NTF983197 ODB983197 OMX983197 OWT983197 PGP983197 PQL983197 QAH983197 QKD983197 QTZ983197 RDV983197 RNR983197 RXN983197 SHJ983197 SRF983197 TBB983197 TKX983197 TUT983197 UEP983197 UOL983197 UYH983197 VID983197 VRZ983197 WBV983197 WLR983197 WVN983197">
      <formula1>ProjectDocumentation</formula1>
    </dataValidation>
    <dataValidation type="list" allowBlank="1" showInputMessage="1" showErrorMessage="1" sqref="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formula1>$N$3:$N$4</formula1>
    </dataValidation>
    <dataValidation type="list" allowBlank="1" showInputMessage="1" showErrorMessage="1" sqref="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formula1>$O$3:$O$5</formula1>
    </dataValidation>
    <dataValidation type="list" allowBlank="1" showInputMessage="1" showErrorMessage="1" sqref="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formula1>$S$3:$S$5</formula1>
    </dataValidation>
    <dataValidation type="list" allowBlank="1" showInputMessage="1" showErrorMessage="1" sqref="I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I65583 JE65583 TA65583 ACW65583 AMS65583 AWO65583 BGK65583 BQG65583 CAC65583 CJY65583 CTU65583 DDQ65583 DNM65583 DXI65583 EHE65583 ERA65583 FAW65583 FKS65583 FUO65583 GEK65583 GOG65583 GYC65583 HHY65583 HRU65583 IBQ65583 ILM65583 IVI65583 JFE65583 JPA65583 JYW65583 KIS65583 KSO65583 LCK65583 LMG65583 LWC65583 MFY65583 MPU65583 MZQ65583 NJM65583 NTI65583 ODE65583 ONA65583 OWW65583 PGS65583 PQO65583 QAK65583 QKG65583 QUC65583 RDY65583 RNU65583 RXQ65583 SHM65583 SRI65583 TBE65583 TLA65583 TUW65583 UES65583 UOO65583 UYK65583 VIG65583 VSC65583 WBY65583 WLU65583 WVQ65583 I131119 JE131119 TA131119 ACW131119 AMS131119 AWO131119 BGK131119 BQG131119 CAC131119 CJY131119 CTU131119 DDQ131119 DNM131119 DXI131119 EHE131119 ERA131119 FAW131119 FKS131119 FUO131119 GEK131119 GOG131119 GYC131119 HHY131119 HRU131119 IBQ131119 ILM131119 IVI131119 JFE131119 JPA131119 JYW131119 KIS131119 KSO131119 LCK131119 LMG131119 LWC131119 MFY131119 MPU131119 MZQ131119 NJM131119 NTI131119 ODE131119 ONA131119 OWW131119 PGS131119 PQO131119 QAK131119 QKG131119 QUC131119 RDY131119 RNU131119 RXQ131119 SHM131119 SRI131119 TBE131119 TLA131119 TUW131119 UES131119 UOO131119 UYK131119 VIG131119 VSC131119 WBY131119 WLU131119 WVQ131119 I196655 JE196655 TA196655 ACW196655 AMS196655 AWO196655 BGK196655 BQG196655 CAC196655 CJY196655 CTU196655 DDQ196655 DNM196655 DXI196655 EHE196655 ERA196655 FAW196655 FKS196655 FUO196655 GEK196655 GOG196655 GYC196655 HHY196655 HRU196655 IBQ196655 ILM196655 IVI196655 JFE196655 JPA196655 JYW196655 KIS196655 KSO196655 LCK196655 LMG196655 LWC196655 MFY196655 MPU196655 MZQ196655 NJM196655 NTI196655 ODE196655 ONA196655 OWW196655 PGS196655 PQO196655 QAK196655 QKG196655 QUC196655 RDY196655 RNU196655 RXQ196655 SHM196655 SRI196655 TBE196655 TLA196655 TUW196655 UES196655 UOO196655 UYK196655 VIG196655 VSC196655 WBY196655 WLU196655 WVQ196655 I262191 JE262191 TA262191 ACW262191 AMS262191 AWO262191 BGK262191 BQG262191 CAC262191 CJY262191 CTU262191 DDQ262191 DNM262191 DXI262191 EHE262191 ERA262191 FAW262191 FKS262191 FUO262191 GEK262191 GOG262191 GYC262191 HHY262191 HRU262191 IBQ262191 ILM262191 IVI262191 JFE262191 JPA262191 JYW262191 KIS262191 KSO262191 LCK262191 LMG262191 LWC262191 MFY262191 MPU262191 MZQ262191 NJM262191 NTI262191 ODE262191 ONA262191 OWW262191 PGS262191 PQO262191 QAK262191 QKG262191 QUC262191 RDY262191 RNU262191 RXQ262191 SHM262191 SRI262191 TBE262191 TLA262191 TUW262191 UES262191 UOO262191 UYK262191 VIG262191 VSC262191 WBY262191 WLU262191 WVQ262191 I327727 JE327727 TA327727 ACW327727 AMS327727 AWO327727 BGK327727 BQG327727 CAC327727 CJY327727 CTU327727 DDQ327727 DNM327727 DXI327727 EHE327727 ERA327727 FAW327727 FKS327727 FUO327727 GEK327727 GOG327727 GYC327727 HHY327727 HRU327727 IBQ327727 ILM327727 IVI327727 JFE327727 JPA327727 JYW327727 KIS327727 KSO327727 LCK327727 LMG327727 LWC327727 MFY327727 MPU327727 MZQ327727 NJM327727 NTI327727 ODE327727 ONA327727 OWW327727 PGS327727 PQO327727 QAK327727 QKG327727 QUC327727 RDY327727 RNU327727 RXQ327727 SHM327727 SRI327727 TBE327727 TLA327727 TUW327727 UES327727 UOO327727 UYK327727 VIG327727 VSC327727 WBY327727 WLU327727 WVQ327727 I393263 JE393263 TA393263 ACW393263 AMS393263 AWO393263 BGK393263 BQG393263 CAC393263 CJY393263 CTU393263 DDQ393263 DNM393263 DXI393263 EHE393263 ERA393263 FAW393263 FKS393263 FUO393263 GEK393263 GOG393263 GYC393263 HHY393263 HRU393263 IBQ393263 ILM393263 IVI393263 JFE393263 JPA393263 JYW393263 KIS393263 KSO393263 LCK393263 LMG393263 LWC393263 MFY393263 MPU393263 MZQ393263 NJM393263 NTI393263 ODE393263 ONA393263 OWW393263 PGS393263 PQO393263 QAK393263 QKG393263 QUC393263 RDY393263 RNU393263 RXQ393263 SHM393263 SRI393263 TBE393263 TLA393263 TUW393263 UES393263 UOO393263 UYK393263 VIG393263 VSC393263 WBY393263 WLU393263 WVQ393263 I458799 JE458799 TA458799 ACW458799 AMS458799 AWO458799 BGK458799 BQG458799 CAC458799 CJY458799 CTU458799 DDQ458799 DNM458799 DXI458799 EHE458799 ERA458799 FAW458799 FKS458799 FUO458799 GEK458799 GOG458799 GYC458799 HHY458799 HRU458799 IBQ458799 ILM458799 IVI458799 JFE458799 JPA458799 JYW458799 KIS458799 KSO458799 LCK458799 LMG458799 LWC458799 MFY458799 MPU458799 MZQ458799 NJM458799 NTI458799 ODE458799 ONA458799 OWW458799 PGS458799 PQO458799 QAK458799 QKG458799 QUC458799 RDY458799 RNU458799 RXQ458799 SHM458799 SRI458799 TBE458799 TLA458799 TUW458799 UES458799 UOO458799 UYK458799 VIG458799 VSC458799 WBY458799 WLU458799 WVQ458799 I524335 JE524335 TA524335 ACW524335 AMS524335 AWO524335 BGK524335 BQG524335 CAC524335 CJY524335 CTU524335 DDQ524335 DNM524335 DXI524335 EHE524335 ERA524335 FAW524335 FKS524335 FUO524335 GEK524335 GOG524335 GYC524335 HHY524335 HRU524335 IBQ524335 ILM524335 IVI524335 JFE524335 JPA524335 JYW524335 KIS524335 KSO524335 LCK524335 LMG524335 LWC524335 MFY524335 MPU524335 MZQ524335 NJM524335 NTI524335 ODE524335 ONA524335 OWW524335 PGS524335 PQO524335 QAK524335 QKG524335 QUC524335 RDY524335 RNU524335 RXQ524335 SHM524335 SRI524335 TBE524335 TLA524335 TUW524335 UES524335 UOO524335 UYK524335 VIG524335 VSC524335 WBY524335 WLU524335 WVQ524335 I589871 JE589871 TA589871 ACW589871 AMS589871 AWO589871 BGK589871 BQG589871 CAC589871 CJY589871 CTU589871 DDQ589871 DNM589871 DXI589871 EHE589871 ERA589871 FAW589871 FKS589871 FUO589871 GEK589871 GOG589871 GYC589871 HHY589871 HRU589871 IBQ589871 ILM589871 IVI589871 JFE589871 JPA589871 JYW589871 KIS589871 KSO589871 LCK589871 LMG589871 LWC589871 MFY589871 MPU589871 MZQ589871 NJM589871 NTI589871 ODE589871 ONA589871 OWW589871 PGS589871 PQO589871 QAK589871 QKG589871 QUC589871 RDY589871 RNU589871 RXQ589871 SHM589871 SRI589871 TBE589871 TLA589871 TUW589871 UES589871 UOO589871 UYK589871 VIG589871 VSC589871 WBY589871 WLU589871 WVQ589871 I655407 JE655407 TA655407 ACW655407 AMS655407 AWO655407 BGK655407 BQG655407 CAC655407 CJY655407 CTU655407 DDQ655407 DNM655407 DXI655407 EHE655407 ERA655407 FAW655407 FKS655407 FUO655407 GEK655407 GOG655407 GYC655407 HHY655407 HRU655407 IBQ655407 ILM655407 IVI655407 JFE655407 JPA655407 JYW655407 KIS655407 KSO655407 LCK655407 LMG655407 LWC655407 MFY655407 MPU655407 MZQ655407 NJM655407 NTI655407 ODE655407 ONA655407 OWW655407 PGS655407 PQO655407 QAK655407 QKG655407 QUC655407 RDY655407 RNU655407 RXQ655407 SHM655407 SRI655407 TBE655407 TLA655407 TUW655407 UES655407 UOO655407 UYK655407 VIG655407 VSC655407 WBY655407 WLU655407 WVQ655407 I720943 JE720943 TA720943 ACW720943 AMS720943 AWO720943 BGK720943 BQG720943 CAC720943 CJY720943 CTU720943 DDQ720943 DNM720943 DXI720943 EHE720943 ERA720943 FAW720943 FKS720943 FUO720943 GEK720943 GOG720943 GYC720943 HHY720943 HRU720943 IBQ720943 ILM720943 IVI720943 JFE720943 JPA720943 JYW720943 KIS720943 KSO720943 LCK720943 LMG720943 LWC720943 MFY720943 MPU720943 MZQ720943 NJM720943 NTI720943 ODE720943 ONA720943 OWW720943 PGS720943 PQO720943 QAK720943 QKG720943 QUC720943 RDY720943 RNU720943 RXQ720943 SHM720943 SRI720943 TBE720943 TLA720943 TUW720943 UES720943 UOO720943 UYK720943 VIG720943 VSC720943 WBY720943 WLU720943 WVQ720943 I786479 JE786479 TA786479 ACW786479 AMS786479 AWO786479 BGK786479 BQG786479 CAC786479 CJY786479 CTU786479 DDQ786479 DNM786479 DXI786479 EHE786479 ERA786479 FAW786479 FKS786479 FUO786479 GEK786479 GOG786479 GYC786479 HHY786479 HRU786479 IBQ786479 ILM786479 IVI786479 JFE786479 JPA786479 JYW786479 KIS786479 KSO786479 LCK786479 LMG786479 LWC786479 MFY786479 MPU786479 MZQ786479 NJM786479 NTI786479 ODE786479 ONA786479 OWW786479 PGS786479 PQO786479 QAK786479 QKG786479 QUC786479 RDY786479 RNU786479 RXQ786479 SHM786479 SRI786479 TBE786479 TLA786479 TUW786479 UES786479 UOO786479 UYK786479 VIG786479 VSC786479 WBY786479 WLU786479 WVQ786479 I852015 JE852015 TA852015 ACW852015 AMS852015 AWO852015 BGK852015 BQG852015 CAC852015 CJY852015 CTU852015 DDQ852015 DNM852015 DXI852015 EHE852015 ERA852015 FAW852015 FKS852015 FUO852015 GEK852015 GOG852015 GYC852015 HHY852015 HRU852015 IBQ852015 ILM852015 IVI852015 JFE852015 JPA852015 JYW852015 KIS852015 KSO852015 LCK852015 LMG852015 LWC852015 MFY852015 MPU852015 MZQ852015 NJM852015 NTI852015 ODE852015 ONA852015 OWW852015 PGS852015 PQO852015 QAK852015 QKG852015 QUC852015 RDY852015 RNU852015 RXQ852015 SHM852015 SRI852015 TBE852015 TLA852015 TUW852015 UES852015 UOO852015 UYK852015 VIG852015 VSC852015 WBY852015 WLU852015 WVQ852015 I917551 JE917551 TA917551 ACW917551 AMS917551 AWO917551 BGK917551 BQG917551 CAC917551 CJY917551 CTU917551 DDQ917551 DNM917551 DXI917551 EHE917551 ERA917551 FAW917551 FKS917551 FUO917551 GEK917551 GOG917551 GYC917551 HHY917551 HRU917551 IBQ917551 ILM917551 IVI917551 JFE917551 JPA917551 JYW917551 KIS917551 KSO917551 LCK917551 LMG917551 LWC917551 MFY917551 MPU917551 MZQ917551 NJM917551 NTI917551 ODE917551 ONA917551 OWW917551 PGS917551 PQO917551 QAK917551 QKG917551 QUC917551 RDY917551 RNU917551 RXQ917551 SHM917551 SRI917551 TBE917551 TLA917551 TUW917551 UES917551 UOO917551 UYK917551 VIG917551 VSC917551 WBY917551 WLU917551 WVQ917551 I983087 JE983087 TA983087 ACW983087 AMS983087 AWO983087 BGK983087 BQG983087 CAC983087 CJY983087 CTU983087 DDQ983087 DNM983087 DXI983087 EHE983087 ERA983087 FAW983087 FKS983087 FUO983087 GEK983087 GOG983087 GYC983087 HHY983087 HRU983087 IBQ983087 ILM983087 IVI983087 JFE983087 JPA983087 JYW983087 KIS983087 KSO983087 LCK983087 LMG983087 LWC983087 MFY983087 MPU983087 MZQ983087 NJM983087 NTI983087 ODE983087 ONA983087 OWW983087 PGS983087 PQO983087 QAK983087 QKG983087 QUC983087 RDY983087 RNU983087 RXQ983087 SHM983087 SRI983087 TBE983087 TLA983087 TUW983087 UES983087 UOO983087 UYK983087 VIG983087 VSC983087 WBY983087 WLU983087 WVQ983087">
      <formula1>$V$3:$V$6</formula1>
    </dataValidation>
    <dataValidation type="list" allowBlank="1" showInputMessage="1" showErrorMessage="1" sqref="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
      <formula1>$W$3:$W$4</formula1>
    </dataValidation>
    <dataValidation type="list" allowBlank="1" showInputMessage="1" showErrorMessage="1" sqref="I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formula1>$X$3:$X$4</formula1>
    </dataValidation>
    <dataValidation type="list" allowBlank="1" showInputMessage="1" showErrorMessage="1" sqref="I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I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I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I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I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I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I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I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I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I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I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I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I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I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I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I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formula1>$Y$3:$Y$7</formula1>
    </dataValidation>
    <dataValidation type="list" allowBlank="1" showInputMessage="1" showErrorMessage="1" sqref="I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I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I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I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I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I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I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I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I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I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I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I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I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I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I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I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formula1>$Z$3:$Z$4</formula1>
    </dataValidation>
    <dataValidation type="list" allowBlank="1" showInputMessage="1" showErrorMessage="1" sqref="I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I65588 JE65588 TA65588 ACW65588 AMS65588 AWO65588 BGK65588 BQG65588 CAC65588 CJY65588 CTU65588 DDQ65588 DNM65588 DXI65588 EHE65588 ERA65588 FAW65588 FKS65588 FUO65588 GEK65588 GOG65588 GYC65588 HHY65588 HRU65588 IBQ65588 ILM65588 IVI65588 JFE65588 JPA65588 JYW65588 KIS65588 KSO65588 LCK65588 LMG65588 LWC65588 MFY65588 MPU65588 MZQ65588 NJM65588 NTI65588 ODE65588 ONA65588 OWW65588 PGS65588 PQO65588 QAK65588 QKG65588 QUC65588 RDY65588 RNU65588 RXQ65588 SHM65588 SRI65588 TBE65588 TLA65588 TUW65588 UES65588 UOO65588 UYK65588 VIG65588 VSC65588 WBY65588 WLU65588 WVQ65588 I131124 JE131124 TA131124 ACW131124 AMS131124 AWO131124 BGK131124 BQG131124 CAC131124 CJY131124 CTU131124 DDQ131124 DNM131124 DXI131124 EHE131124 ERA131124 FAW131124 FKS131124 FUO131124 GEK131124 GOG131124 GYC131124 HHY131124 HRU131124 IBQ131124 ILM131124 IVI131124 JFE131124 JPA131124 JYW131124 KIS131124 KSO131124 LCK131124 LMG131124 LWC131124 MFY131124 MPU131124 MZQ131124 NJM131124 NTI131124 ODE131124 ONA131124 OWW131124 PGS131124 PQO131124 QAK131124 QKG131124 QUC131124 RDY131124 RNU131124 RXQ131124 SHM131124 SRI131124 TBE131124 TLA131124 TUW131124 UES131124 UOO131124 UYK131124 VIG131124 VSC131124 WBY131124 WLU131124 WVQ131124 I196660 JE196660 TA196660 ACW196660 AMS196660 AWO196660 BGK196660 BQG196660 CAC196660 CJY196660 CTU196660 DDQ196660 DNM196660 DXI196660 EHE196660 ERA196660 FAW196660 FKS196660 FUO196660 GEK196660 GOG196660 GYC196660 HHY196660 HRU196660 IBQ196660 ILM196660 IVI196660 JFE196660 JPA196660 JYW196660 KIS196660 KSO196660 LCK196660 LMG196660 LWC196660 MFY196660 MPU196660 MZQ196660 NJM196660 NTI196660 ODE196660 ONA196660 OWW196660 PGS196660 PQO196660 QAK196660 QKG196660 QUC196660 RDY196660 RNU196660 RXQ196660 SHM196660 SRI196660 TBE196660 TLA196660 TUW196660 UES196660 UOO196660 UYK196660 VIG196660 VSC196660 WBY196660 WLU196660 WVQ196660 I262196 JE262196 TA262196 ACW262196 AMS262196 AWO262196 BGK262196 BQG262196 CAC262196 CJY262196 CTU262196 DDQ262196 DNM262196 DXI262196 EHE262196 ERA262196 FAW262196 FKS262196 FUO262196 GEK262196 GOG262196 GYC262196 HHY262196 HRU262196 IBQ262196 ILM262196 IVI262196 JFE262196 JPA262196 JYW262196 KIS262196 KSO262196 LCK262196 LMG262196 LWC262196 MFY262196 MPU262196 MZQ262196 NJM262196 NTI262196 ODE262196 ONA262196 OWW262196 PGS262196 PQO262196 QAK262196 QKG262196 QUC262196 RDY262196 RNU262196 RXQ262196 SHM262196 SRI262196 TBE262196 TLA262196 TUW262196 UES262196 UOO262196 UYK262196 VIG262196 VSC262196 WBY262196 WLU262196 WVQ262196 I327732 JE327732 TA327732 ACW327732 AMS327732 AWO327732 BGK327732 BQG327732 CAC327732 CJY327732 CTU327732 DDQ327732 DNM327732 DXI327732 EHE327732 ERA327732 FAW327732 FKS327732 FUO327732 GEK327732 GOG327732 GYC327732 HHY327732 HRU327732 IBQ327732 ILM327732 IVI327732 JFE327732 JPA327732 JYW327732 KIS327732 KSO327732 LCK327732 LMG327732 LWC327732 MFY327732 MPU327732 MZQ327732 NJM327732 NTI327732 ODE327732 ONA327732 OWW327732 PGS327732 PQO327732 QAK327732 QKG327732 QUC327732 RDY327732 RNU327732 RXQ327732 SHM327732 SRI327732 TBE327732 TLA327732 TUW327732 UES327732 UOO327732 UYK327732 VIG327732 VSC327732 WBY327732 WLU327732 WVQ327732 I393268 JE393268 TA393268 ACW393268 AMS393268 AWO393268 BGK393268 BQG393268 CAC393268 CJY393268 CTU393268 DDQ393268 DNM393268 DXI393268 EHE393268 ERA393268 FAW393268 FKS393268 FUO393268 GEK393268 GOG393268 GYC393268 HHY393268 HRU393268 IBQ393268 ILM393268 IVI393268 JFE393268 JPA393268 JYW393268 KIS393268 KSO393268 LCK393268 LMG393268 LWC393268 MFY393268 MPU393268 MZQ393268 NJM393268 NTI393268 ODE393268 ONA393268 OWW393268 PGS393268 PQO393268 QAK393268 QKG393268 QUC393268 RDY393268 RNU393268 RXQ393268 SHM393268 SRI393268 TBE393268 TLA393268 TUW393268 UES393268 UOO393268 UYK393268 VIG393268 VSC393268 WBY393268 WLU393268 WVQ393268 I458804 JE458804 TA458804 ACW458804 AMS458804 AWO458804 BGK458804 BQG458804 CAC458804 CJY458804 CTU458804 DDQ458804 DNM458804 DXI458804 EHE458804 ERA458804 FAW458804 FKS458804 FUO458804 GEK458804 GOG458804 GYC458804 HHY458804 HRU458804 IBQ458804 ILM458804 IVI458804 JFE458804 JPA458804 JYW458804 KIS458804 KSO458804 LCK458804 LMG458804 LWC458804 MFY458804 MPU458804 MZQ458804 NJM458804 NTI458804 ODE458804 ONA458804 OWW458804 PGS458804 PQO458804 QAK458804 QKG458804 QUC458804 RDY458804 RNU458804 RXQ458804 SHM458804 SRI458804 TBE458804 TLA458804 TUW458804 UES458804 UOO458804 UYK458804 VIG458804 VSC458804 WBY458804 WLU458804 WVQ458804 I524340 JE524340 TA524340 ACW524340 AMS524340 AWO524340 BGK524340 BQG524340 CAC524340 CJY524340 CTU524340 DDQ524340 DNM524340 DXI524340 EHE524340 ERA524340 FAW524340 FKS524340 FUO524340 GEK524340 GOG524340 GYC524340 HHY524340 HRU524340 IBQ524340 ILM524340 IVI524340 JFE524340 JPA524340 JYW524340 KIS524340 KSO524340 LCK524340 LMG524340 LWC524340 MFY524340 MPU524340 MZQ524340 NJM524340 NTI524340 ODE524340 ONA524340 OWW524340 PGS524340 PQO524340 QAK524340 QKG524340 QUC524340 RDY524340 RNU524340 RXQ524340 SHM524340 SRI524340 TBE524340 TLA524340 TUW524340 UES524340 UOO524340 UYK524340 VIG524340 VSC524340 WBY524340 WLU524340 WVQ524340 I589876 JE589876 TA589876 ACW589876 AMS589876 AWO589876 BGK589876 BQG589876 CAC589876 CJY589876 CTU589876 DDQ589876 DNM589876 DXI589876 EHE589876 ERA589876 FAW589876 FKS589876 FUO589876 GEK589876 GOG589876 GYC589876 HHY589876 HRU589876 IBQ589876 ILM589876 IVI589876 JFE589876 JPA589876 JYW589876 KIS589876 KSO589876 LCK589876 LMG589876 LWC589876 MFY589876 MPU589876 MZQ589876 NJM589876 NTI589876 ODE589876 ONA589876 OWW589876 PGS589876 PQO589876 QAK589876 QKG589876 QUC589876 RDY589876 RNU589876 RXQ589876 SHM589876 SRI589876 TBE589876 TLA589876 TUW589876 UES589876 UOO589876 UYK589876 VIG589876 VSC589876 WBY589876 WLU589876 WVQ589876 I655412 JE655412 TA655412 ACW655412 AMS655412 AWO655412 BGK655412 BQG655412 CAC655412 CJY655412 CTU655412 DDQ655412 DNM655412 DXI655412 EHE655412 ERA655412 FAW655412 FKS655412 FUO655412 GEK655412 GOG655412 GYC655412 HHY655412 HRU655412 IBQ655412 ILM655412 IVI655412 JFE655412 JPA655412 JYW655412 KIS655412 KSO655412 LCK655412 LMG655412 LWC655412 MFY655412 MPU655412 MZQ655412 NJM655412 NTI655412 ODE655412 ONA655412 OWW655412 PGS655412 PQO655412 QAK655412 QKG655412 QUC655412 RDY655412 RNU655412 RXQ655412 SHM655412 SRI655412 TBE655412 TLA655412 TUW655412 UES655412 UOO655412 UYK655412 VIG655412 VSC655412 WBY655412 WLU655412 WVQ655412 I720948 JE720948 TA720948 ACW720948 AMS720948 AWO720948 BGK720948 BQG720948 CAC720948 CJY720948 CTU720948 DDQ720948 DNM720948 DXI720948 EHE720948 ERA720948 FAW720948 FKS720948 FUO720948 GEK720948 GOG720948 GYC720948 HHY720948 HRU720948 IBQ720948 ILM720948 IVI720948 JFE720948 JPA720948 JYW720948 KIS720948 KSO720948 LCK720948 LMG720948 LWC720948 MFY720948 MPU720948 MZQ720948 NJM720948 NTI720948 ODE720948 ONA720948 OWW720948 PGS720948 PQO720948 QAK720948 QKG720948 QUC720948 RDY720948 RNU720948 RXQ720948 SHM720948 SRI720948 TBE720948 TLA720948 TUW720948 UES720948 UOO720948 UYK720948 VIG720948 VSC720948 WBY720948 WLU720948 WVQ720948 I786484 JE786484 TA786484 ACW786484 AMS786484 AWO786484 BGK786484 BQG786484 CAC786484 CJY786484 CTU786484 DDQ786484 DNM786484 DXI786484 EHE786484 ERA786484 FAW786484 FKS786484 FUO786484 GEK786484 GOG786484 GYC786484 HHY786484 HRU786484 IBQ786484 ILM786484 IVI786484 JFE786484 JPA786484 JYW786484 KIS786484 KSO786484 LCK786484 LMG786484 LWC786484 MFY786484 MPU786484 MZQ786484 NJM786484 NTI786484 ODE786484 ONA786484 OWW786484 PGS786484 PQO786484 QAK786484 QKG786484 QUC786484 RDY786484 RNU786484 RXQ786484 SHM786484 SRI786484 TBE786484 TLA786484 TUW786484 UES786484 UOO786484 UYK786484 VIG786484 VSC786484 WBY786484 WLU786484 WVQ786484 I852020 JE852020 TA852020 ACW852020 AMS852020 AWO852020 BGK852020 BQG852020 CAC852020 CJY852020 CTU852020 DDQ852020 DNM852020 DXI852020 EHE852020 ERA852020 FAW852020 FKS852020 FUO852020 GEK852020 GOG852020 GYC852020 HHY852020 HRU852020 IBQ852020 ILM852020 IVI852020 JFE852020 JPA852020 JYW852020 KIS852020 KSO852020 LCK852020 LMG852020 LWC852020 MFY852020 MPU852020 MZQ852020 NJM852020 NTI852020 ODE852020 ONA852020 OWW852020 PGS852020 PQO852020 QAK852020 QKG852020 QUC852020 RDY852020 RNU852020 RXQ852020 SHM852020 SRI852020 TBE852020 TLA852020 TUW852020 UES852020 UOO852020 UYK852020 VIG852020 VSC852020 WBY852020 WLU852020 WVQ852020 I917556 JE917556 TA917556 ACW917556 AMS917556 AWO917556 BGK917556 BQG917556 CAC917556 CJY917556 CTU917556 DDQ917556 DNM917556 DXI917556 EHE917556 ERA917556 FAW917556 FKS917556 FUO917556 GEK917556 GOG917556 GYC917556 HHY917556 HRU917556 IBQ917556 ILM917556 IVI917556 JFE917556 JPA917556 JYW917556 KIS917556 KSO917556 LCK917556 LMG917556 LWC917556 MFY917556 MPU917556 MZQ917556 NJM917556 NTI917556 ODE917556 ONA917556 OWW917556 PGS917556 PQO917556 QAK917556 QKG917556 QUC917556 RDY917556 RNU917556 RXQ917556 SHM917556 SRI917556 TBE917556 TLA917556 TUW917556 UES917556 UOO917556 UYK917556 VIG917556 VSC917556 WBY917556 WLU917556 WVQ917556 I983092 JE983092 TA983092 ACW983092 AMS983092 AWO983092 BGK983092 BQG983092 CAC983092 CJY983092 CTU983092 DDQ983092 DNM983092 DXI983092 EHE983092 ERA983092 FAW983092 FKS983092 FUO983092 GEK983092 GOG983092 GYC983092 HHY983092 HRU983092 IBQ983092 ILM983092 IVI983092 JFE983092 JPA983092 JYW983092 KIS983092 KSO983092 LCK983092 LMG983092 LWC983092 MFY983092 MPU983092 MZQ983092 NJM983092 NTI983092 ODE983092 ONA983092 OWW983092 PGS983092 PQO983092 QAK983092 QKG983092 QUC983092 RDY983092 RNU983092 RXQ983092 SHM983092 SRI983092 TBE983092 TLA983092 TUW983092 UES983092 UOO983092 UYK983092 VIG983092 VSC983092 WBY983092 WLU983092 WVQ983092">
      <formula1>$AA$3:$AA$4</formula1>
    </dataValidation>
    <dataValidation type="list" allowBlank="1" showInputMessage="1" showErrorMessage="1" sqref="I53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I65589 JE65589 TA65589 ACW65589 AMS65589 AWO65589 BGK65589 BQG65589 CAC65589 CJY65589 CTU65589 DDQ65589 DNM65589 DXI65589 EHE65589 ERA65589 FAW65589 FKS65589 FUO65589 GEK65589 GOG65589 GYC65589 HHY65589 HRU65589 IBQ65589 ILM65589 IVI65589 JFE65589 JPA65589 JYW65589 KIS65589 KSO65589 LCK65589 LMG65589 LWC65589 MFY65589 MPU65589 MZQ65589 NJM65589 NTI65589 ODE65589 ONA65589 OWW65589 PGS65589 PQO65589 QAK65589 QKG65589 QUC65589 RDY65589 RNU65589 RXQ65589 SHM65589 SRI65589 TBE65589 TLA65589 TUW65589 UES65589 UOO65589 UYK65589 VIG65589 VSC65589 WBY65589 WLU65589 WVQ65589 I131125 JE131125 TA131125 ACW131125 AMS131125 AWO131125 BGK131125 BQG131125 CAC131125 CJY131125 CTU131125 DDQ131125 DNM131125 DXI131125 EHE131125 ERA131125 FAW131125 FKS131125 FUO131125 GEK131125 GOG131125 GYC131125 HHY131125 HRU131125 IBQ131125 ILM131125 IVI131125 JFE131125 JPA131125 JYW131125 KIS131125 KSO131125 LCK131125 LMG131125 LWC131125 MFY131125 MPU131125 MZQ131125 NJM131125 NTI131125 ODE131125 ONA131125 OWW131125 PGS131125 PQO131125 QAK131125 QKG131125 QUC131125 RDY131125 RNU131125 RXQ131125 SHM131125 SRI131125 TBE131125 TLA131125 TUW131125 UES131125 UOO131125 UYK131125 VIG131125 VSC131125 WBY131125 WLU131125 WVQ131125 I196661 JE196661 TA196661 ACW196661 AMS196661 AWO196661 BGK196661 BQG196661 CAC196661 CJY196661 CTU196661 DDQ196661 DNM196661 DXI196661 EHE196661 ERA196661 FAW196661 FKS196661 FUO196661 GEK196661 GOG196661 GYC196661 HHY196661 HRU196661 IBQ196661 ILM196661 IVI196661 JFE196661 JPA196661 JYW196661 KIS196661 KSO196661 LCK196661 LMG196661 LWC196661 MFY196661 MPU196661 MZQ196661 NJM196661 NTI196661 ODE196661 ONA196661 OWW196661 PGS196661 PQO196661 QAK196661 QKG196661 QUC196661 RDY196661 RNU196661 RXQ196661 SHM196661 SRI196661 TBE196661 TLA196661 TUW196661 UES196661 UOO196661 UYK196661 VIG196661 VSC196661 WBY196661 WLU196661 WVQ196661 I262197 JE262197 TA262197 ACW262197 AMS262197 AWO262197 BGK262197 BQG262197 CAC262197 CJY262197 CTU262197 DDQ262197 DNM262197 DXI262197 EHE262197 ERA262197 FAW262197 FKS262197 FUO262197 GEK262197 GOG262197 GYC262197 HHY262197 HRU262197 IBQ262197 ILM262197 IVI262197 JFE262197 JPA262197 JYW262197 KIS262197 KSO262197 LCK262197 LMG262197 LWC262197 MFY262197 MPU262197 MZQ262197 NJM262197 NTI262197 ODE262197 ONA262197 OWW262197 PGS262197 PQO262197 QAK262197 QKG262197 QUC262197 RDY262197 RNU262197 RXQ262197 SHM262197 SRI262197 TBE262197 TLA262197 TUW262197 UES262197 UOO262197 UYK262197 VIG262197 VSC262197 WBY262197 WLU262197 WVQ262197 I327733 JE327733 TA327733 ACW327733 AMS327733 AWO327733 BGK327733 BQG327733 CAC327733 CJY327733 CTU327733 DDQ327733 DNM327733 DXI327733 EHE327733 ERA327733 FAW327733 FKS327733 FUO327733 GEK327733 GOG327733 GYC327733 HHY327733 HRU327733 IBQ327733 ILM327733 IVI327733 JFE327733 JPA327733 JYW327733 KIS327733 KSO327733 LCK327733 LMG327733 LWC327733 MFY327733 MPU327733 MZQ327733 NJM327733 NTI327733 ODE327733 ONA327733 OWW327733 PGS327733 PQO327733 QAK327733 QKG327733 QUC327733 RDY327733 RNU327733 RXQ327733 SHM327733 SRI327733 TBE327733 TLA327733 TUW327733 UES327733 UOO327733 UYK327733 VIG327733 VSC327733 WBY327733 WLU327733 WVQ327733 I393269 JE393269 TA393269 ACW393269 AMS393269 AWO393269 BGK393269 BQG393269 CAC393269 CJY393269 CTU393269 DDQ393269 DNM393269 DXI393269 EHE393269 ERA393269 FAW393269 FKS393269 FUO393269 GEK393269 GOG393269 GYC393269 HHY393269 HRU393269 IBQ393269 ILM393269 IVI393269 JFE393269 JPA393269 JYW393269 KIS393269 KSO393269 LCK393269 LMG393269 LWC393269 MFY393269 MPU393269 MZQ393269 NJM393269 NTI393269 ODE393269 ONA393269 OWW393269 PGS393269 PQO393269 QAK393269 QKG393269 QUC393269 RDY393269 RNU393269 RXQ393269 SHM393269 SRI393269 TBE393269 TLA393269 TUW393269 UES393269 UOO393269 UYK393269 VIG393269 VSC393269 WBY393269 WLU393269 WVQ393269 I458805 JE458805 TA458805 ACW458805 AMS458805 AWO458805 BGK458805 BQG458805 CAC458805 CJY458805 CTU458805 DDQ458805 DNM458805 DXI458805 EHE458805 ERA458805 FAW458805 FKS458805 FUO458805 GEK458805 GOG458805 GYC458805 HHY458805 HRU458805 IBQ458805 ILM458805 IVI458805 JFE458805 JPA458805 JYW458805 KIS458805 KSO458805 LCK458805 LMG458805 LWC458805 MFY458805 MPU458805 MZQ458805 NJM458805 NTI458805 ODE458805 ONA458805 OWW458805 PGS458805 PQO458805 QAK458805 QKG458805 QUC458805 RDY458805 RNU458805 RXQ458805 SHM458805 SRI458805 TBE458805 TLA458805 TUW458805 UES458805 UOO458805 UYK458805 VIG458805 VSC458805 WBY458805 WLU458805 WVQ458805 I524341 JE524341 TA524341 ACW524341 AMS524341 AWO524341 BGK524341 BQG524341 CAC524341 CJY524341 CTU524341 DDQ524341 DNM524341 DXI524341 EHE524341 ERA524341 FAW524341 FKS524341 FUO524341 GEK524341 GOG524341 GYC524341 HHY524341 HRU524341 IBQ524341 ILM524341 IVI524341 JFE524341 JPA524341 JYW524341 KIS524341 KSO524341 LCK524341 LMG524341 LWC524341 MFY524341 MPU524341 MZQ524341 NJM524341 NTI524341 ODE524341 ONA524341 OWW524341 PGS524341 PQO524341 QAK524341 QKG524341 QUC524341 RDY524341 RNU524341 RXQ524341 SHM524341 SRI524341 TBE524341 TLA524341 TUW524341 UES524341 UOO524341 UYK524341 VIG524341 VSC524341 WBY524341 WLU524341 WVQ524341 I589877 JE589877 TA589877 ACW589877 AMS589877 AWO589877 BGK589877 BQG589877 CAC589877 CJY589877 CTU589877 DDQ589877 DNM589877 DXI589877 EHE589877 ERA589877 FAW589877 FKS589877 FUO589877 GEK589877 GOG589877 GYC589877 HHY589877 HRU589877 IBQ589877 ILM589877 IVI589877 JFE589877 JPA589877 JYW589877 KIS589877 KSO589877 LCK589877 LMG589877 LWC589877 MFY589877 MPU589877 MZQ589877 NJM589877 NTI589877 ODE589877 ONA589877 OWW589877 PGS589877 PQO589877 QAK589877 QKG589877 QUC589877 RDY589877 RNU589877 RXQ589877 SHM589877 SRI589877 TBE589877 TLA589877 TUW589877 UES589877 UOO589877 UYK589877 VIG589877 VSC589877 WBY589877 WLU589877 WVQ589877 I655413 JE655413 TA655413 ACW655413 AMS655413 AWO655413 BGK655413 BQG655413 CAC655413 CJY655413 CTU655413 DDQ655413 DNM655413 DXI655413 EHE655413 ERA655413 FAW655413 FKS655413 FUO655413 GEK655413 GOG655413 GYC655413 HHY655413 HRU655413 IBQ655413 ILM655413 IVI655413 JFE655413 JPA655413 JYW655413 KIS655413 KSO655413 LCK655413 LMG655413 LWC655413 MFY655413 MPU655413 MZQ655413 NJM655413 NTI655413 ODE655413 ONA655413 OWW655413 PGS655413 PQO655413 QAK655413 QKG655413 QUC655413 RDY655413 RNU655413 RXQ655413 SHM655413 SRI655413 TBE655413 TLA655413 TUW655413 UES655413 UOO655413 UYK655413 VIG655413 VSC655413 WBY655413 WLU655413 WVQ655413 I720949 JE720949 TA720949 ACW720949 AMS720949 AWO720949 BGK720949 BQG720949 CAC720949 CJY720949 CTU720949 DDQ720949 DNM720949 DXI720949 EHE720949 ERA720949 FAW720949 FKS720949 FUO720949 GEK720949 GOG720949 GYC720949 HHY720949 HRU720949 IBQ720949 ILM720949 IVI720949 JFE720949 JPA720949 JYW720949 KIS720949 KSO720949 LCK720949 LMG720949 LWC720949 MFY720949 MPU720949 MZQ720949 NJM720949 NTI720949 ODE720949 ONA720949 OWW720949 PGS720949 PQO720949 QAK720949 QKG720949 QUC720949 RDY720949 RNU720949 RXQ720949 SHM720949 SRI720949 TBE720949 TLA720949 TUW720949 UES720949 UOO720949 UYK720949 VIG720949 VSC720949 WBY720949 WLU720949 WVQ720949 I786485 JE786485 TA786485 ACW786485 AMS786485 AWO786485 BGK786485 BQG786485 CAC786485 CJY786485 CTU786485 DDQ786485 DNM786485 DXI786485 EHE786485 ERA786485 FAW786485 FKS786485 FUO786485 GEK786485 GOG786485 GYC786485 HHY786485 HRU786485 IBQ786485 ILM786485 IVI786485 JFE786485 JPA786485 JYW786485 KIS786485 KSO786485 LCK786485 LMG786485 LWC786485 MFY786485 MPU786485 MZQ786485 NJM786485 NTI786485 ODE786485 ONA786485 OWW786485 PGS786485 PQO786485 QAK786485 QKG786485 QUC786485 RDY786485 RNU786485 RXQ786485 SHM786485 SRI786485 TBE786485 TLA786485 TUW786485 UES786485 UOO786485 UYK786485 VIG786485 VSC786485 WBY786485 WLU786485 WVQ786485 I852021 JE852021 TA852021 ACW852021 AMS852021 AWO852021 BGK852021 BQG852021 CAC852021 CJY852021 CTU852021 DDQ852021 DNM852021 DXI852021 EHE852021 ERA852021 FAW852021 FKS852021 FUO852021 GEK852021 GOG852021 GYC852021 HHY852021 HRU852021 IBQ852021 ILM852021 IVI852021 JFE852021 JPA852021 JYW852021 KIS852021 KSO852021 LCK852021 LMG852021 LWC852021 MFY852021 MPU852021 MZQ852021 NJM852021 NTI852021 ODE852021 ONA852021 OWW852021 PGS852021 PQO852021 QAK852021 QKG852021 QUC852021 RDY852021 RNU852021 RXQ852021 SHM852021 SRI852021 TBE852021 TLA852021 TUW852021 UES852021 UOO852021 UYK852021 VIG852021 VSC852021 WBY852021 WLU852021 WVQ852021 I917557 JE917557 TA917557 ACW917557 AMS917557 AWO917557 BGK917557 BQG917557 CAC917557 CJY917557 CTU917557 DDQ917557 DNM917557 DXI917557 EHE917557 ERA917557 FAW917557 FKS917557 FUO917557 GEK917557 GOG917557 GYC917557 HHY917557 HRU917557 IBQ917557 ILM917557 IVI917557 JFE917557 JPA917557 JYW917557 KIS917557 KSO917557 LCK917557 LMG917557 LWC917557 MFY917557 MPU917557 MZQ917557 NJM917557 NTI917557 ODE917557 ONA917557 OWW917557 PGS917557 PQO917557 QAK917557 QKG917557 QUC917557 RDY917557 RNU917557 RXQ917557 SHM917557 SRI917557 TBE917557 TLA917557 TUW917557 UES917557 UOO917557 UYK917557 VIG917557 VSC917557 WBY917557 WLU917557 WVQ917557 I983093 JE983093 TA983093 ACW983093 AMS983093 AWO983093 BGK983093 BQG983093 CAC983093 CJY983093 CTU983093 DDQ983093 DNM983093 DXI983093 EHE983093 ERA983093 FAW983093 FKS983093 FUO983093 GEK983093 GOG983093 GYC983093 HHY983093 HRU983093 IBQ983093 ILM983093 IVI983093 JFE983093 JPA983093 JYW983093 KIS983093 KSO983093 LCK983093 LMG983093 LWC983093 MFY983093 MPU983093 MZQ983093 NJM983093 NTI983093 ODE983093 ONA983093 OWW983093 PGS983093 PQO983093 QAK983093 QKG983093 QUC983093 RDY983093 RNU983093 RXQ983093 SHM983093 SRI983093 TBE983093 TLA983093 TUW983093 UES983093 UOO983093 UYK983093 VIG983093 VSC983093 WBY983093 WLU983093 WVQ983093">
      <formula1>$AB$3:$AB$4</formula1>
    </dataValidation>
    <dataValidation type="list" allowBlank="1" showInputMessage="1" showErrorMessage="1" sqref="I66 JE66 TA66 ACW66 AMS66 AWO66 BGK66 BQG66 CAC66 CJY66 CTU66 DDQ66 DNM66 DXI66 EHE66 ERA66 FAW66 FKS66 FUO66 GEK66 GOG66 GYC66 HHY66 HRU66 IBQ66 ILM66 IVI66 JFE66 JPA66 JYW66 KIS66 KSO66 LCK66 LMG66 LWC66 MFY66 MPU66 MZQ66 NJM66 NTI66 ODE66 ONA66 OWW66 PGS66 PQO66 QAK66 QKG66 QUC66 RDY66 RNU66 RXQ66 SHM66 SRI66 TBE66 TLA66 TUW66 UES66 UOO66 UYK66 VIG66 VSC66 WBY66 WLU66 WVQ66 I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I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I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I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I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I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I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I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I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I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I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I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I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I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I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VIG983106 VSC983106 WBY983106 WLU983106 WVQ983106">
      <formula1>$AH$3:$AH$5</formula1>
    </dataValidation>
    <dataValidation type="list" allowBlank="1" showInputMessage="1" showErrorMessage="1" sqref="I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WLU75 WVQ75 I65611 JE65611 TA65611 ACW65611 AMS65611 AWO65611 BGK65611 BQG65611 CAC65611 CJY65611 CTU65611 DDQ65611 DNM65611 DXI65611 EHE65611 ERA65611 FAW65611 FKS65611 FUO65611 GEK65611 GOG65611 GYC65611 HHY65611 HRU65611 IBQ65611 ILM65611 IVI65611 JFE65611 JPA65611 JYW65611 KIS65611 KSO65611 LCK65611 LMG65611 LWC65611 MFY65611 MPU65611 MZQ65611 NJM65611 NTI65611 ODE65611 ONA65611 OWW65611 PGS65611 PQO65611 QAK65611 QKG65611 QUC65611 RDY65611 RNU65611 RXQ65611 SHM65611 SRI65611 TBE65611 TLA65611 TUW65611 UES65611 UOO65611 UYK65611 VIG65611 VSC65611 WBY65611 WLU65611 WVQ65611 I131147 JE131147 TA131147 ACW131147 AMS131147 AWO131147 BGK131147 BQG131147 CAC131147 CJY131147 CTU131147 DDQ131147 DNM131147 DXI131147 EHE131147 ERA131147 FAW131147 FKS131147 FUO131147 GEK131147 GOG131147 GYC131147 HHY131147 HRU131147 IBQ131147 ILM131147 IVI131147 JFE131147 JPA131147 JYW131147 KIS131147 KSO131147 LCK131147 LMG131147 LWC131147 MFY131147 MPU131147 MZQ131147 NJM131147 NTI131147 ODE131147 ONA131147 OWW131147 PGS131147 PQO131147 QAK131147 QKG131147 QUC131147 RDY131147 RNU131147 RXQ131147 SHM131147 SRI131147 TBE131147 TLA131147 TUW131147 UES131147 UOO131147 UYK131147 VIG131147 VSC131147 WBY131147 WLU131147 WVQ131147 I196683 JE196683 TA196683 ACW196683 AMS196683 AWO196683 BGK196683 BQG196683 CAC196683 CJY196683 CTU196683 DDQ196683 DNM196683 DXI196683 EHE196683 ERA196683 FAW196683 FKS196683 FUO196683 GEK196683 GOG196683 GYC196683 HHY196683 HRU196683 IBQ196683 ILM196683 IVI196683 JFE196683 JPA196683 JYW196683 KIS196683 KSO196683 LCK196683 LMG196683 LWC196683 MFY196683 MPU196683 MZQ196683 NJM196683 NTI196683 ODE196683 ONA196683 OWW196683 PGS196683 PQO196683 QAK196683 QKG196683 QUC196683 RDY196683 RNU196683 RXQ196683 SHM196683 SRI196683 TBE196683 TLA196683 TUW196683 UES196683 UOO196683 UYK196683 VIG196683 VSC196683 WBY196683 WLU196683 WVQ196683 I262219 JE262219 TA262219 ACW262219 AMS262219 AWO262219 BGK262219 BQG262219 CAC262219 CJY262219 CTU262219 DDQ262219 DNM262219 DXI262219 EHE262219 ERA262219 FAW262219 FKS262219 FUO262219 GEK262219 GOG262219 GYC262219 HHY262219 HRU262219 IBQ262219 ILM262219 IVI262219 JFE262219 JPA262219 JYW262219 KIS262219 KSO262219 LCK262219 LMG262219 LWC262219 MFY262219 MPU262219 MZQ262219 NJM262219 NTI262219 ODE262219 ONA262219 OWW262219 PGS262219 PQO262219 QAK262219 QKG262219 QUC262219 RDY262219 RNU262219 RXQ262219 SHM262219 SRI262219 TBE262219 TLA262219 TUW262219 UES262219 UOO262219 UYK262219 VIG262219 VSC262219 WBY262219 WLU262219 WVQ262219 I327755 JE327755 TA327755 ACW327755 AMS327755 AWO327755 BGK327755 BQG327755 CAC327755 CJY327755 CTU327755 DDQ327755 DNM327755 DXI327755 EHE327755 ERA327755 FAW327755 FKS327755 FUO327755 GEK327755 GOG327755 GYC327755 HHY327755 HRU327755 IBQ327755 ILM327755 IVI327755 JFE327755 JPA327755 JYW327755 KIS327755 KSO327755 LCK327755 LMG327755 LWC327755 MFY327755 MPU327755 MZQ327755 NJM327755 NTI327755 ODE327755 ONA327755 OWW327755 PGS327755 PQO327755 QAK327755 QKG327755 QUC327755 RDY327755 RNU327755 RXQ327755 SHM327755 SRI327755 TBE327755 TLA327755 TUW327755 UES327755 UOO327755 UYK327755 VIG327755 VSC327755 WBY327755 WLU327755 WVQ327755 I393291 JE393291 TA393291 ACW393291 AMS393291 AWO393291 BGK393291 BQG393291 CAC393291 CJY393291 CTU393291 DDQ393291 DNM393291 DXI393291 EHE393291 ERA393291 FAW393291 FKS393291 FUO393291 GEK393291 GOG393291 GYC393291 HHY393291 HRU393291 IBQ393291 ILM393291 IVI393291 JFE393291 JPA393291 JYW393291 KIS393291 KSO393291 LCK393291 LMG393291 LWC393291 MFY393291 MPU393291 MZQ393291 NJM393291 NTI393291 ODE393291 ONA393291 OWW393291 PGS393291 PQO393291 QAK393291 QKG393291 QUC393291 RDY393291 RNU393291 RXQ393291 SHM393291 SRI393291 TBE393291 TLA393291 TUW393291 UES393291 UOO393291 UYK393291 VIG393291 VSC393291 WBY393291 WLU393291 WVQ393291 I458827 JE458827 TA458827 ACW458827 AMS458827 AWO458827 BGK458827 BQG458827 CAC458827 CJY458827 CTU458827 DDQ458827 DNM458827 DXI458827 EHE458827 ERA458827 FAW458827 FKS458827 FUO458827 GEK458827 GOG458827 GYC458827 HHY458827 HRU458827 IBQ458827 ILM458827 IVI458827 JFE458827 JPA458827 JYW458827 KIS458827 KSO458827 LCK458827 LMG458827 LWC458827 MFY458827 MPU458827 MZQ458827 NJM458827 NTI458827 ODE458827 ONA458827 OWW458827 PGS458827 PQO458827 QAK458827 QKG458827 QUC458827 RDY458827 RNU458827 RXQ458827 SHM458827 SRI458827 TBE458827 TLA458827 TUW458827 UES458827 UOO458827 UYK458827 VIG458827 VSC458827 WBY458827 WLU458827 WVQ458827 I524363 JE524363 TA524363 ACW524363 AMS524363 AWO524363 BGK524363 BQG524363 CAC524363 CJY524363 CTU524363 DDQ524363 DNM524363 DXI524363 EHE524363 ERA524363 FAW524363 FKS524363 FUO524363 GEK524363 GOG524363 GYC524363 HHY524363 HRU524363 IBQ524363 ILM524363 IVI524363 JFE524363 JPA524363 JYW524363 KIS524363 KSO524363 LCK524363 LMG524363 LWC524363 MFY524363 MPU524363 MZQ524363 NJM524363 NTI524363 ODE524363 ONA524363 OWW524363 PGS524363 PQO524363 QAK524363 QKG524363 QUC524363 RDY524363 RNU524363 RXQ524363 SHM524363 SRI524363 TBE524363 TLA524363 TUW524363 UES524363 UOO524363 UYK524363 VIG524363 VSC524363 WBY524363 WLU524363 WVQ524363 I589899 JE589899 TA589899 ACW589899 AMS589899 AWO589899 BGK589899 BQG589899 CAC589899 CJY589899 CTU589899 DDQ589899 DNM589899 DXI589899 EHE589899 ERA589899 FAW589899 FKS589899 FUO589899 GEK589899 GOG589899 GYC589899 HHY589899 HRU589899 IBQ589899 ILM589899 IVI589899 JFE589899 JPA589899 JYW589899 KIS589899 KSO589899 LCK589899 LMG589899 LWC589899 MFY589899 MPU589899 MZQ589899 NJM589899 NTI589899 ODE589899 ONA589899 OWW589899 PGS589899 PQO589899 QAK589899 QKG589899 QUC589899 RDY589899 RNU589899 RXQ589899 SHM589899 SRI589899 TBE589899 TLA589899 TUW589899 UES589899 UOO589899 UYK589899 VIG589899 VSC589899 WBY589899 WLU589899 WVQ589899 I655435 JE655435 TA655435 ACW655435 AMS655435 AWO655435 BGK655435 BQG655435 CAC655435 CJY655435 CTU655435 DDQ655435 DNM655435 DXI655435 EHE655435 ERA655435 FAW655435 FKS655435 FUO655435 GEK655435 GOG655435 GYC655435 HHY655435 HRU655435 IBQ655435 ILM655435 IVI655435 JFE655435 JPA655435 JYW655435 KIS655435 KSO655435 LCK655435 LMG655435 LWC655435 MFY655435 MPU655435 MZQ655435 NJM655435 NTI655435 ODE655435 ONA655435 OWW655435 PGS655435 PQO655435 QAK655435 QKG655435 QUC655435 RDY655435 RNU655435 RXQ655435 SHM655435 SRI655435 TBE655435 TLA655435 TUW655435 UES655435 UOO655435 UYK655435 VIG655435 VSC655435 WBY655435 WLU655435 WVQ655435 I720971 JE720971 TA720971 ACW720971 AMS720971 AWO720971 BGK720971 BQG720971 CAC720971 CJY720971 CTU720971 DDQ720971 DNM720971 DXI720971 EHE720971 ERA720971 FAW720971 FKS720971 FUO720971 GEK720971 GOG720971 GYC720971 HHY720971 HRU720971 IBQ720971 ILM720971 IVI720971 JFE720971 JPA720971 JYW720971 KIS720971 KSO720971 LCK720971 LMG720971 LWC720971 MFY720971 MPU720971 MZQ720971 NJM720971 NTI720971 ODE720971 ONA720971 OWW720971 PGS720971 PQO720971 QAK720971 QKG720971 QUC720971 RDY720971 RNU720971 RXQ720971 SHM720971 SRI720971 TBE720971 TLA720971 TUW720971 UES720971 UOO720971 UYK720971 VIG720971 VSC720971 WBY720971 WLU720971 WVQ720971 I786507 JE786507 TA786507 ACW786507 AMS786507 AWO786507 BGK786507 BQG786507 CAC786507 CJY786507 CTU786507 DDQ786507 DNM786507 DXI786507 EHE786507 ERA786507 FAW786507 FKS786507 FUO786507 GEK786507 GOG786507 GYC786507 HHY786507 HRU786507 IBQ786507 ILM786507 IVI786507 JFE786507 JPA786507 JYW786507 KIS786507 KSO786507 LCK786507 LMG786507 LWC786507 MFY786507 MPU786507 MZQ786507 NJM786507 NTI786507 ODE786507 ONA786507 OWW786507 PGS786507 PQO786507 QAK786507 QKG786507 QUC786507 RDY786507 RNU786507 RXQ786507 SHM786507 SRI786507 TBE786507 TLA786507 TUW786507 UES786507 UOO786507 UYK786507 VIG786507 VSC786507 WBY786507 WLU786507 WVQ786507 I852043 JE852043 TA852043 ACW852043 AMS852043 AWO852043 BGK852043 BQG852043 CAC852043 CJY852043 CTU852043 DDQ852043 DNM852043 DXI852043 EHE852043 ERA852043 FAW852043 FKS852043 FUO852043 GEK852043 GOG852043 GYC852043 HHY852043 HRU852043 IBQ852043 ILM852043 IVI852043 JFE852043 JPA852043 JYW852043 KIS852043 KSO852043 LCK852043 LMG852043 LWC852043 MFY852043 MPU852043 MZQ852043 NJM852043 NTI852043 ODE852043 ONA852043 OWW852043 PGS852043 PQO852043 QAK852043 QKG852043 QUC852043 RDY852043 RNU852043 RXQ852043 SHM852043 SRI852043 TBE852043 TLA852043 TUW852043 UES852043 UOO852043 UYK852043 VIG852043 VSC852043 WBY852043 WLU852043 WVQ852043 I917579 JE917579 TA917579 ACW917579 AMS917579 AWO917579 BGK917579 BQG917579 CAC917579 CJY917579 CTU917579 DDQ917579 DNM917579 DXI917579 EHE917579 ERA917579 FAW917579 FKS917579 FUO917579 GEK917579 GOG917579 GYC917579 HHY917579 HRU917579 IBQ917579 ILM917579 IVI917579 JFE917579 JPA917579 JYW917579 KIS917579 KSO917579 LCK917579 LMG917579 LWC917579 MFY917579 MPU917579 MZQ917579 NJM917579 NTI917579 ODE917579 ONA917579 OWW917579 PGS917579 PQO917579 QAK917579 QKG917579 QUC917579 RDY917579 RNU917579 RXQ917579 SHM917579 SRI917579 TBE917579 TLA917579 TUW917579 UES917579 UOO917579 UYK917579 VIG917579 VSC917579 WBY917579 WLU917579 WVQ917579 I983115 JE983115 TA983115 ACW983115 AMS983115 AWO983115 BGK983115 BQG983115 CAC983115 CJY983115 CTU983115 DDQ983115 DNM983115 DXI983115 EHE983115 ERA983115 FAW983115 FKS983115 FUO983115 GEK983115 GOG983115 GYC983115 HHY983115 HRU983115 IBQ983115 ILM983115 IVI983115 JFE983115 JPA983115 JYW983115 KIS983115 KSO983115 LCK983115 LMG983115 LWC983115 MFY983115 MPU983115 MZQ983115 NJM983115 NTI983115 ODE983115 ONA983115 OWW983115 PGS983115 PQO983115 QAK983115 QKG983115 QUC983115 RDY983115 RNU983115 RXQ983115 SHM983115 SRI983115 TBE983115 TLA983115 TUW983115 UES983115 UOO983115 UYK983115 VIG983115 VSC983115 WBY983115 WLU983115 WVQ983115">
      <formula1>$AJ$3:$AJ$6</formula1>
    </dataValidation>
    <dataValidation type="list" allowBlank="1" showInputMessage="1" showErrorMessage="1" sqref="I76 JE76 TA76 ACW76 AMS76 AWO76 BGK76 BQG76 CAC76 CJY76 CTU76 DDQ76 DNM76 DXI76 EHE76 ERA76 FAW76 FKS76 FUO76 GEK76 GOG76 GYC76 HHY76 HRU76 IBQ76 ILM76 IVI76 JFE76 JPA76 JYW76 KIS76 KSO76 LCK76 LMG76 LWC76 MFY76 MPU76 MZQ76 NJM76 NTI76 ODE76 ONA76 OWW76 PGS76 PQO76 QAK76 QKG76 QUC76 RDY76 RNU76 RXQ76 SHM76 SRI76 TBE76 TLA76 TUW76 UES76 UOO76 UYK76 VIG76 VSC76 WBY76 WLU76 WVQ76 I65612 JE65612 TA65612 ACW65612 AMS65612 AWO65612 BGK65612 BQG65612 CAC65612 CJY65612 CTU65612 DDQ65612 DNM65612 DXI65612 EHE65612 ERA65612 FAW65612 FKS65612 FUO65612 GEK65612 GOG65612 GYC65612 HHY65612 HRU65612 IBQ65612 ILM65612 IVI65612 JFE65612 JPA65612 JYW65612 KIS65612 KSO65612 LCK65612 LMG65612 LWC65612 MFY65612 MPU65612 MZQ65612 NJM65612 NTI65612 ODE65612 ONA65612 OWW65612 PGS65612 PQO65612 QAK65612 QKG65612 QUC65612 RDY65612 RNU65612 RXQ65612 SHM65612 SRI65612 TBE65612 TLA65612 TUW65612 UES65612 UOO65612 UYK65612 VIG65612 VSC65612 WBY65612 WLU65612 WVQ65612 I131148 JE131148 TA131148 ACW131148 AMS131148 AWO131148 BGK131148 BQG131148 CAC131148 CJY131148 CTU131148 DDQ131148 DNM131148 DXI131148 EHE131148 ERA131148 FAW131148 FKS131148 FUO131148 GEK131148 GOG131148 GYC131148 HHY131148 HRU131148 IBQ131148 ILM131148 IVI131148 JFE131148 JPA131148 JYW131148 KIS131148 KSO131148 LCK131148 LMG131148 LWC131148 MFY131148 MPU131148 MZQ131148 NJM131148 NTI131148 ODE131148 ONA131148 OWW131148 PGS131148 PQO131148 QAK131148 QKG131148 QUC131148 RDY131148 RNU131148 RXQ131148 SHM131148 SRI131148 TBE131148 TLA131148 TUW131148 UES131148 UOO131148 UYK131148 VIG131148 VSC131148 WBY131148 WLU131148 WVQ131148 I196684 JE196684 TA196684 ACW196684 AMS196684 AWO196684 BGK196684 BQG196684 CAC196684 CJY196684 CTU196684 DDQ196684 DNM196684 DXI196684 EHE196684 ERA196684 FAW196684 FKS196684 FUO196684 GEK196684 GOG196684 GYC196684 HHY196684 HRU196684 IBQ196684 ILM196684 IVI196684 JFE196684 JPA196684 JYW196684 KIS196684 KSO196684 LCK196684 LMG196684 LWC196684 MFY196684 MPU196684 MZQ196684 NJM196684 NTI196684 ODE196684 ONA196684 OWW196684 PGS196684 PQO196684 QAK196684 QKG196684 QUC196684 RDY196684 RNU196684 RXQ196684 SHM196684 SRI196684 TBE196684 TLA196684 TUW196684 UES196684 UOO196684 UYK196684 VIG196684 VSC196684 WBY196684 WLU196684 WVQ196684 I262220 JE262220 TA262220 ACW262220 AMS262220 AWO262220 BGK262220 BQG262220 CAC262220 CJY262220 CTU262220 DDQ262220 DNM262220 DXI262220 EHE262220 ERA262220 FAW262220 FKS262220 FUO262220 GEK262220 GOG262220 GYC262220 HHY262220 HRU262220 IBQ262220 ILM262220 IVI262220 JFE262220 JPA262220 JYW262220 KIS262220 KSO262220 LCK262220 LMG262220 LWC262220 MFY262220 MPU262220 MZQ262220 NJM262220 NTI262220 ODE262220 ONA262220 OWW262220 PGS262220 PQO262220 QAK262220 QKG262220 QUC262220 RDY262220 RNU262220 RXQ262220 SHM262220 SRI262220 TBE262220 TLA262220 TUW262220 UES262220 UOO262220 UYK262220 VIG262220 VSC262220 WBY262220 WLU262220 WVQ262220 I327756 JE327756 TA327756 ACW327756 AMS327756 AWO327756 BGK327756 BQG327756 CAC327756 CJY327756 CTU327756 DDQ327756 DNM327756 DXI327756 EHE327756 ERA327756 FAW327756 FKS327756 FUO327756 GEK327756 GOG327756 GYC327756 HHY327756 HRU327756 IBQ327756 ILM327756 IVI327756 JFE327756 JPA327756 JYW327756 KIS327756 KSO327756 LCK327756 LMG327756 LWC327756 MFY327756 MPU327756 MZQ327756 NJM327756 NTI327756 ODE327756 ONA327756 OWW327756 PGS327756 PQO327756 QAK327756 QKG327756 QUC327756 RDY327756 RNU327756 RXQ327756 SHM327756 SRI327756 TBE327756 TLA327756 TUW327756 UES327756 UOO327756 UYK327756 VIG327756 VSC327756 WBY327756 WLU327756 WVQ327756 I393292 JE393292 TA393292 ACW393292 AMS393292 AWO393292 BGK393292 BQG393292 CAC393292 CJY393292 CTU393292 DDQ393292 DNM393292 DXI393292 EHE393292 ERA393292 FAW393292 FKS393292 FUO393292 GEK393292 GOG393292 GYC393292 HHY393292 HRU393292 IBQ393292 ILM393292 IVI393292 JFE393292 JPA393292 JYW393292 KIS393292 KSO393292 LCK393292 LMG393292 LWC393292 MFY393292 MPU393292 MZQ393292 NJM393292 NTI393292 ODE393292 ONA393292 OWW393292 PGS393292 PQO393292 QAK393292 QKG393292 QUC393292 RDY393292 RNU393292 RXQ393292 SHM393292 SRI393292 TBE393292 TLA393292 TUW393292 UES393292 UOO393292 UYK393292 VIG393292 VSC393292 WBY393292 WLU393292 WVQ393292 I458828 JE458828 TA458828 ACW458828 AMS458828 AWO458828 BGK458828 BQG458828 CAC458828 CJY458828 CTU458828 DDQ458828 DNM458828 DXI458828 EHE458828 ERA458828 FAW458828 FKS458828 FUO458828 GEK458828 GOG458828 GYC458828 HHY458828 HRU458828 IBQ458828 ILM458828 IVI458828 JFE458828 JPA458828 JYW458828 KIS458828 KSO458828 LCK458828 LMG458828 LWC458828 MFY458828 MPU458828 MZQ458828 NJM458828 NTI458828 ODE458828 ONA458828 OWW458828 PGS458828 PQO458828 QAK458828 QKG458828 QUC458828 RDY458828 RNU458828 RXQ458828 SHM458828 SRI458828 TBE458828 TLA458828 TUW458828 UES458828 UOO458828 UYK458828 VIG458828 VSC458828 WBY458828 WLU458828 WVQ458828 I524364 JE524364 TA524364 ACW524364 AMS524364 AWO524364 BGK524364 BQG524364 CAC524364 CJY524364 CTU524364 DDQ524364 DNM524364 DXI524364 EHE524364 ERA524364 FAW524364 FKS524364 FUO524364 GEK524364 GOG524364 GYC524364 HHY524364 HRU524364 IBQ524364 ILM524364 IVI524364 JFE524364 JPA524364 JYW524364 KIS524364 KSO524364 LCK524364 LMG524364 LWC524364 MFY524364 MPU524364 MZQ524364 NJM524364 NTI524364 ODE524364 ONA524364 OWW524364 PGS524364 PQO524364 QAK524364 QKG524364 QUC524364 RDY524364 RNU524364 RXQ524364 SHM524364 SRI524364 TBE524364 TLA524364 TUW524364 UES524364 UOO524364 UYK524364 VIG524364 VSC524364 WBY524364 WLU524364 WVQ524364 I589900 JE589900 TA589900 ACW589900 AMS589900 AWO589900 BGK589900 BQG589900 CAC589900 CJY589900 CTU589900 DDQ589900 DNM589900 DXI589900 EHE589900 ERA589900 FAW589900 FKS589900 FUO589900 GEK589900 GOG589900 GYC589900 HHY589900 HRU589900 IBQ589900 ILM589900 IVI589900 JFE589900 JPA589900 JYW589900 KIS589900 KSO589900 LCK589900 LMG589900 LWC589900 MFY589900 MPU589900 MZQ589900 NJM589900 NTI589900 ODE589900 ONA589900 OWW589900 PGS589900 PQO589900 QAK589900 QKG589900 QUC589900 RDY589900 RNU589900 RXQ589900 SHM589900 SRI589900 TBE589900 TLA589900 TUW589900 UES589900 UOO589900 UYK589900 VIG589900 VSC589900 WBY589900 WLU589900 WVQ589900 I655436 JE655436 TA655436 ACW655436 AMS655436 AWO655436 BGK655436 BQG655436 CAC655436 CJY655436 CTU655436 DDQ655436 DNM655436 DXI655436 EHE655436 ERA655436 FAW655436 FKS655436 FUO655436 GEK655436 GOG655436 GYC655436 HHY655436 HRU655436 IBQ655436 ILM655436 IVI655436 JFE655436 JPA655436 JYW655436 KIS655436 KSO655436 LCK655436 LMG655436 LWC655436 MFY655436 MPU655436 MZQ655436 NJM655436 NTI655436 ODE655436 ONA655436 OWW655436 PGS655436 PQO655436 QAK655436 QKG655436 QUC655436 RDY655436 RNU655436 RXQ655436 SHM655436 SRI655436 TBE655436 TLA655436 TUW655436 UES655436 UOO655436 UYK655436 VIG655436 VSC655436 WBY655436 WLU655436 WVQ655436 I720972 JE720972 TA720972 ACW720972 AMS720972 AWO720972 BGK720972 BQG720972 CAC720972 CJY720972 CTU720972 DDQ720972 DNM720972 DXI720972 EHE720972 ERA720972 FAW720972 FKS720972 FUO720972 GEK720972 GOG720972 GYC720972 HHY720972 HRU720972 IBQ720972 ILM720972 IVI720972 JFE720972 JPA720972 JYW720972 KIS720972 KSO720972 LCK720972 LMG720972 LWC720972 MFY720972 MPU720972 MZQ720972 NJM720972 NTI720972 ODE720972 ONA720972 OWW720972 PGS720972 PQO720972 QAK720972 QKG720972 QUC720972 RDY720972 RNU720972 RXQ720972 SHM720972 SRI720972 TBE720972 TLA720972 TUW720972 UES720972 UOO720972 UYK720972 VIG720972 VSC720972 WBY720972 WLU720972 WVQ720972 I786508 JE786508 TA786508 ACW786508 AMS786508 AWO786508 BGK786508 BQG786508 CAC786508 CJY786508 CTU786508 DDQ786508 DNM786508 DXI786508 EHE786508 ERA786508 FAW786508 FKS786508 FUO786508 GEK786508 GOG786508 GYC786508 HHY786508 HRU786508 IBQ786508 ILM786508 IVI786508 JFE786508 JPA786508 JYW786508 KIS786508 KSO786508 LCK786508 LMG786508 LWC786508 MFY786508 MPU786508 MZQ786508 NJM786508 NTI786508 ODE786508 ONA786508 OWW786508 PGS786508 PQO786508 QAK786508 QKG786508 QUC786508 RDY786508 RNU786508 RXQ786508 SHM786508 SRI786508 TBE786508 TLA786508 TUW786508 UES786508 UOO786508 UYK786508 VIG786508 VSC786508 WBY786508 WLU786508 WVQ786508 I852044 JE852044 TA852044 ACW852044 AMS852044 AWO852044 BGK852044 BQG852044 CAC852044 CJY852044 CTU852044 DDQ852044 DNM852044 DXI852044 EHE852044 ERA852044 FAW852044 FKS852044 FUO852044 GEK852044 GOG852044 GYC852044 HHY852044 HRU852044 IBQ852044 ILM852044 IVI852044 JFE852044 JPA852044 JYW852044 KIS852044 KSO852044 LCK852044 LMG852044 LWC852044 MFY852044 MPU852044 MZQ852044 NJM852044 NTI852044 ODE852044 ONA852044 OWW852044 PGS852044 PQO852044 QAK852044 QKG852044 QUC852044 RDY852044 RNU852044 RXQ852044 SHM852044 SRI852044 TBE852044 TLA852044 TUW852044 UES852044 UOO852044 UYK852044 VIG852044 VSC852044 WBY852044 WLU852044 WVQ852044 I917580 JE917580 TA917580 ACW917580 AMS917580 AWO917580 BGK917580 BQG917580 CAC917580 CJY917580 CTU917580 DDQ917580 DNM917580 DXI917580 EHE917580 ERA917580 FAW917580 FKS917580 FUO917580 GEK917580 GOG917580 GYC917580 HHY917580 HRU917580 IBQ917580 ILM917580 IVI917580 JFE917580 JPA917580 JYW917580 KIS917580 KSO917580 LCK917580 LMG917580 LWC917580 MFY917580 MPU917580 MZQ917580 NJM917580 NTI917580 ODE917580 ONA917580 OWW917580 PGS917580 PQO917580 QAK917580 QKG917580 QUC917580 RDY917580 RNU917580 RXQ917580 SHM917580 SRI917580 TBE917580 TLA917580 TUW917580 UES917580 UOO917580 UYK917580 VIG917580 VSC917580 WBY917580 WLU917580 WVQ917580 I983116 JE983116 TA983116 ACW983116 AMS983116 AWO983116 BGK983116 BQG983116 CAC983116 CJY983116 CTU983116 DDQ983116 DNM983116 DXI983116 EHE983116 ERA983116 FAW983116 FKS983116 FUO983116 GEK983116 GOG983116 GYC983116 HHY983116 HRU983116 IBQ983116 ILM983116 IVI983116 JFE983116 JPA983116 JYW983116 KIS983116 KSO983116 LCK983116 LMG983116 LWC983116 MFY983116 MPU983116 MZQ983116 NJM983116 NTI983116 ODE983116 ONA983116 OWW983116 PGS983116 PQO983116 QAK983116 QKG983116 QUC983116 RDY983116 RNU983116 RXQ983116 SHM983116 SRI983116 TBE983116 TLA983116 TUW983116 UES983116 UOO983116 UYK983116 VIG983116 VSC983116 WBY983116 WLU983116 WVQ983116">
      <formula1>$AK$3:$AK$7</formula1>
    </dataValidation>
    <dataValidation type="list" allowBlank="1" showInputMessage="1" showErrorMessage="1" sqref="I88 JE88 TA88 ACW88 AMS88 AWO88 BGK88 BQG88 CAC88 CJY88 CTU88 DDQ88 DNM88 DXI88 EHE88 ERA88 FAW88 FKS88 FUO88 GEK88 GOG88 GYC88 HHY88 HRU88 IBQ88 ILM88 IVI88 JFE88 JPA88 JYW88 KIS88 KSO88 LCK88 LMG88 LWC88 MFY88 MPU88 MZQ88 NJM88 NTI88 ODE88 ONA88 OWW88 PGS88 PQO88 QAK88 QKG88 QUC88 RDY88 RNU88 RXQ88 SHM88 SRI88 TBE88 TLA88 TUW88 UES88 UOO88 UYK88 VIG88 VSC88 WBY88 WLU88 WVQ88 I65624 JE65624 TA65624 ACW65624 AMS65624 AWO65624 BGK65624 BQG65624 CAC65624 CJY65624 CTU65624 DDQ65624 DNM65624 DXI65624 EHE65624 ERA65624 FAW65624 FKS65624 FUO65624 GEK65624 GOG65624 GYC65624 HHY65624 HRU65624 IBQ65624 ILM65624 IVI65624 JFE65624 JPA65624 JYW65624 KIS65624 KSO65624 LCK65624 LMG65624 LWC65624 MFY65624 MPU65624 MZQ65624 NJM65624 NTI65624 ODE65624 ONA65624 OWW65624 PGS65624 PQO65624 QAK65624 QKG65624 QUC65624 RDY65624 RNU65624 RXQ65624 SHM65624 SRI65624 TBE65624 TLA65624 TUW65624 UES65624 UOO65624 UYK65624 VIG65624 VSC65624 WBY65624 WLU65624 WVQ65624 I131160 JE131160 TA131160 ACW131160 AMS131160 AWO131160 BGK131160 BQG131160 CAC131160 CJY131160 CTU131160 DDQ131160 DNM131160 DXI131160 EHE131160 ERA131160 FAW131160 FKS131160 FUO131160 GEK131160 GOG131160 GYC131160 HHY131160 HRU131160 IBQ131160 ILM131160 IVI131160 JFE131160 JPA131160 JYW131160 KIS131160 KSO131160 LCK131160 LMG131160 LWC131160 MFY131160 MPU131160 MZQ131160 NJM131160 NTI131160 ODE131160 ONA131160 OWW131160 PGS131160 PQO131160 QAK131160 QKG131160 QUC131160 RDY131160 RNU131160 RXQ131160 SHM131160 SRI131160 TBE131160 TLA131160 TUW131160 UES131160 UOO131160 UYK131160 VIG131160 VSC131160 WBY131160 WLU131160 WVQ131160 I196696 JE196696 TA196696 ACW196696 AMS196696 AWO196696 BGK196696 BQG196696 CAC196696 CJY196696 CTU196696 DDQ196696 DNM196696 DXI196696 EHE196696 ERA196696 FAW196696 FKS196696 FUO196696 GEK196696 GOG196696 GYC196696 HHY196696 HRU196696 IBQ196696 ILM196696 IVI196696 JFE196696 JPA196696 JYW196696 KIS196696 KSO196696 LCK196696 LMG196696 LWC196696 MFY196696 MPU196696 MZQ196696 NJM196696 NTI196696 ODE196696 ONA196696 OWW196696 PGS196696 PQO196696 QAK196696 QKG196696 QUC196696 RDY196696 RNU196696 RXQ196696 SHM196696 SRI196696 TBE196696 TLA196696 TUW196696 UES196696 UOO196696 UYK196696 VIG196696 VSC196696 WBY196696 WLU196696 WVQ196696 I262232 JE262232 TA262232 ACW262232 AMS262232 AWO262232 BGK262232 BQG262232 CAC262232 CJY262232 CTU262232 DDQ262232 DNM262232 DXI262232 EHE262232 ERA262232 FAW262232 FKS262232 FUO262232 GEK262232 GOG262232 GYC262232 HHY262232 HRU262232 IBQ262232 ILM262232 IVI262232 JFE262232 JPA262232 JYW262232 KIS262232 KSO262232 LCK262232 LMG262232 LWC262232 MFY262232 MPU262232 MZQ262232 NJM262232 NTI262232 ODE262232 ONA262232 OWW262232 PGS262232 PQO262232 QAK262232 QKG262232 QUC262232 RDY262232 RNU262232 RXQ262232 SHM262232 SRI262232 TBE262232 TLA262232 TUW262232 UES262232 UOO262232 UYK262232 VIG262232 VSC262232 WBY262232 WLU262232 WVQ262232 I327768 JE327768 TA327768 ACW327768 AMS327768 AWO327768 BGK327768 BQG327768 CAC327768 CJY327768 CTU327768 DDQ327768 DNM327768 DXI327768 EHE327768 ERA327768 FAW327768 FKS327768 FUO327768 GEK327768 GOG327768 GYC327768 HHY327768 HRU327768 IBQ327768 ILM327768 IVI327768 JFE327768 JPA327768 JYW327768 KIS327768 KSO327768 LCK327768 LMG327768 LWC327768 MFY327768 MPU327768 MZQ327768 NJM327768 NTI327768 ODE327768 ONA327768 OWW327768 PGS327768 PQO327768 QAK327768 QKG327768 QUC327768 RDY327768 RNU327768 RXQ327768 SHM327768 SRI327768 TBE327768 TLA327768 TUW327768 UES327768 UOO327768 UYK327768 VIG327768 VSC327768 WBY327768 WLU327768 WVQ327768 I393304 JE393304 TA393304 ACW393304 AMS393304 AWO393304 BGK393304 BQG393304 CAC393304 CJY393304 CTU393304 DDQ393304 DNM393304 DXI393304 EHE393304 ERA393304 FAW393304 FKS393304 FUO393304 GEK393304 GOG393304 GYC393304 HHY393304 HRU393304 IBQ393304 ILM393304 IVI393304 JFE393304 JPA393304 JYW393304 KIS393304 KSO393304 LCK393304 LMG393304 LWC393304 MFY393304 MPU393304 MZQ393304 NJM393304 NTI393304 ODE393304 ONA393304 OWW393304 PGS393304 PQO393304 QAK393304 QKG393304 QUC393304 RDY393304 RNU393304 RXQ393304 SHM393304 SRI393304 TBE393304 TLA393304 TUW393304 UES393304 UOO393304 UYK393304 VIG393304 VSC393304 WBY393304 WLU393304 WVQ393304 I458840 JE458840 TA458840 ACW458840 AMS458840 AWO458840 BGK458840 BQG458840 CAC458840 CJY458840 CTU458840 DDQ458840 DNM458840 DXI458840 EHE458840 ERA458840 FAW458840 FKS458840 FUO458840 GEK458840 GOG458840 GYC458840 HHY458840 HRU458840 IBQ458840 ILM458840 IVI458840 JFE458840 JPA458840 JYW458840 KIS458840 KSO458840 LCK458840 LMG458840 LWC458840 MFY458840 MPU458840 MZQ458840 NJM458840 NTI458840 ODE458840 ONA458840 OWW458840 PGS458840 PQO458840 QAK458840 QKG458840 QUC458840 RDY458840 RNU458840 RXQ458840 SHM458840 SRI458840 TBE458840 TLA458840 TUW458840 UES458840 UOO458840 UYK458840 VIG458840 VSC458840 WBY458840 WLU458840 WVQ458840 I524376 JE524376 TA524376 ACW524376 AMS524376 AWO524376 BGK524376 BQG524376 CAC524376 CJY524376 CTU524376 DDQ524376 DNM524376 DXI524376 EHE524376 ERA524376 FAW524376 FKS524376 FUO524376 GEK524376 GOG524376 GYC524376 HHY524376 HRU524376 IBQ524376 ILM524376 IVI524376 JFE524376 JPA524376 JYW524376 KIS524376 KSO524376 LCK524376 LMG524376 LWC524376 MFY524376 MPU524376 MZQ524376 NJM524376 NTI524376 ODE524376 ONA524376 OWW524376 PGS524376 PQO524376 QAK524376 QKG524376 QUC524376 RDY524376 RNU524376 RXQ524376 SHM524376 SRI524376 TBE524376 TLA524376 TUW524376 UES524376 UOO524376 UYK524376 VIG524376 VSC524376 WBY524376 WLU524376 WVQ524376 I589912 JE589912 TA589912 ACW589912 AMS589912 AWO589912 BGK589912 BQG589912 CAC589912 CJY589912 CTU589912 DDQ589912 DNM589912 DXI589912 EHE589912 ERA589912 FAW589912 FKS589912 FUO589912 GEK589912 GOG589912 GYC589912 HHY589912 HRU589912 IBQ589912 ILM589912 IVI589912 JFE589912 JPA589912 JYW589912 KIS589912 KSO589912 LCK589912 LMG589912 LWC589912 MFY589912 MPU589912 MZQ589912 NJM589912 NTI589912 ODE589912 ONA589912 OWW589912 PGS589912 PQO589912 QAK589912 QKG589912 QUC589912 RDY589912 RNU589912 RXQ589912 SHM589912 SRI589912 TBE589912 TLA589912 TUW589912 UES589912 UOO589912 UYK589912 VIG589912 VSC589912 WBY589912 WLU589912 WVQ589912 I655448 JE655448 TA655448 ACW655448 AMS655448 AWO655448 BGK655448 BQG655448 CAC655448 CJY655448 CTU655448 DDQ655448 DNM655448 DXI655448 EHE655448 ERA655448 FAW655448 FKS655448 FUO655448 GEK655448 GOG655448 GYC655448 HHY655448 HRU655448 IBQ655448 ILM655448 IVI655448 JFE655448 JPA655448 JYW655448 KIS655448 KSO655448 LCK655448 LMG655448 LWC655448 MFY655448 MPU655448 MZQ655448 NJM655448 NTI655448 ODE655448 ONA655448 OWW655448 PGS655448 PQO655448 QAK655448 QKG655448 QUC655448 RDY655448 RNU655448 RXQ655448 SHM655448 SRI655448 TBE655448 TLA655448 TUW655448 UES655448 UOO655448 UYK655448 VIG655448 VSC655448 WBY655448 WLU655448 WVQ655448 I720984 JE720984 TA720984 ACW720984 AMS720984 AWO720984 BGK720984 BQG720984 CAC720984 CJY720984 CTU720984 DDQ720984 DNM720984 DXI720984 EHE720984 ERA720984 FAW720984 FKS720984 FUO720984 GEK720984 GOG720984 GYC720984 HHY720984 HRU720984 IBQ720984 ILM720984 IVI720984 JFE720984 JPA720984 JYW720984 KIS720984 KSO720984 LCK720984 LMG720984 LWC720984 MFY720984 MPU720984 MZQ720984 NJM720984 NTI720984 ODE720984 ONA720984 OWW720984 PGS720984 PQO720984 QAK720984 QKG720984 QUC720984 RDY720984 RNU720984 RXQ720984 SHM720984 SRI720984 TBE720984 TLA720984 TUW720984 UES720984 UOO720984 UYK720984 VIG720984 VSC720984 WBY720984 WLU720984 WVQ720984 I786520 JE786520 TA786520 ACW786520 AMS786520 AWO786520 BGK786520 BQG786520 CAC786520 CJY786520 CTU786520 DDQ786520 DNM786520 DXI786520 EHE786520 ERA786520 FAW786520 FKS786520 FUO786520 GEK786520 GOG786520 GYC786520 HHY786520 HRU786520 IBQ786520 ILM786520 IVI786520 JFE786520 JPA786520 JYW786520 KIS786520 KSO786520 LCK786520 LMG786520 LWC786520 MFY786520 MPU786520 MZQ786520 NJM786520 NTI786520 ODE786520 ONA786520 OWW786520 PGS786520 PQO786520 QAK786520 QKG786520 QUC786520 RDY786520 RNU786520 RXQ786520 SHM786520 SRI786520 TBE786520 TLA786520 TUW786520 UES786520 UOO786520 UYK786520 VIG786520 VSC786520 WBY786520 WLU786520 WVQ786520 I852056 JE852056 TA852056 ACW852056 AMS852056 AWO852056 BGK852056 BQG852056 CAC852056 CJY852056 CTU852056 DDQ852056 DNM852056 DXI852056 EHE852056 ERA852056 FAW852056 FKS852056 FUO852056 GEK852056 GOG852056 GYC852056 HHY852056 HRU852056 IBQ852056 ILM852056 IVI852056 JFE852056 JPA852056 JYW852056 KIS852056 KSO852056 LCK852056 LMG852056 LWC852056 MFY852056 MPU852056 MZQ852056 NJM852056 NTI852056 ODE852056 ONA852056 OWW852056 PGS852056 PQO852056 QAK852056 QKG852056 QUC852056 RDY852056 RNU852056 RXQ852056 SHM852056 SRI852056 TBE852056 TLA852056 TUW852056 UES852056 UOO852056 UYK852056 VIG852056 VSC852056 WBY852056 WLU852056 WVQ852056 I917592 JE917592 TA917592 ACW917592 AMS917592 AWO917592 BGK917592 BQG917592 CAC917592 CJY917592 CTU917592 DDQ917592 DNM917592 DXI917592 EHE917592 ERA917592 FAW917592 FKS917592 FUO917592 GEK917592 GOG917592 GYC917592 HHY917592 HRU917592 IBQ917592 ILM917592 IVI917592 JFE917592 JPA917592 JYW917592 KIS917592 KSO917592 LCK917592 LMG917592 LWC917592 MFY917592 MPU917592 MZQ917592 NJM917592 NTI917592 ODE917592 ONA917592 OWW917592 PGS917592 PQO917592 QAK917592 QKG917592 QUC917592 RDY917592 RNU917592 RXQ917592 SHM917592 SRI917592 TBE917592 TLA917592 TUW917592 UES917592 UOO917592 UYK917592 VIG917592 VSC917592 WBY917592 WLU917592 WVQ917592 I983128 JE983128 TA983128 ACW983128 AMS983128 AWO983128 BGK983128 BQG983128 CAC983128 CJY983128 CTU983128 DDQ983128 DNM983128 DXI983128 EHE983128 ERA983128 FAW983128 FKS983128 FUO983128 GEK983128 GOG983128 GYC983128 HHY983128 HRU983128 IBQ983128 ILM983128 IVI983128 JFE983128 JPA983128 JYW983128 KIS983128 KSO983128 LCK983128 LMG983128 LWC983128 MFY983128 MPU983128 MZQ983128 NJM983128 NTI983128 ODE983128 ONA983128 OWW983128 PGS983128 PQO983128 QAK983128 QKG983128 QUC983128 RDY983128 RNU983128 RXQ983128 SHM983128 SRI983128 TBE983128 TLA983128 TUW983128 UES983128 UOO983128 UYK983128 VIG983128 VSC983128 WBY983128 WLU983128 WVQ983128">
      <formula1>$AP$3:$AP$21</formula1>
    </dataValidation>
    <dataValidation type="list" allowBlank="1" showInputMessage="1" showErrorMessage="1" sqref="I95 JE95 TA95 ACW95 AMS95 AWO95 BGK95 BQG95 CAC95 CJY95 CTU95 DDQ95 DNM95 DXI95 EHE95 ERA95 FAW95 FKS95 FUO95 GEK95 GOG95 GYC95 HHY95 HRU95 IBQ95 ILM95 IVI95 JFE95 JPA95 JYW95 KIS95 KSO95 LCK95 LMG95 LWC95 MFY95 MPU95 MZQ95 NJM95 NTI95 ODE95 ONA95 OWW95 PGS95 PQO95 QAK95 QKG95 QUC95 RDY95 RNU95 RXQ95 SHM95 SRI95 TBE95 TLA95 TUW95 UES95 UOO95 UYK95 VIG95 VSC95 WBY95 WLU95 WVQ95 I65631 JE65631 TA65631 ACW65631 AMS65631 AWO65631 BGK65631 BQG65631 CAC65631 CJY65631 CTU65631 DDQ65631 DNM65631 DXI65631 EHE65631 ERA65631 FAW65631 FKS65631 FUO65631 GEK65631 GOG65631 GYC65631 HHY65631 HRU65631 IBQ65631 ILM65631 IVI65631 JFE65631 JPA65631 JYW65631 KIS65631 KSO65631 LCK65631 LMG65631 LWC65631 MFY65631 MPU65631 MZQ65631 NJM65631 NTI65631 ODE65631 ONA65631 OWW65631 PGS65631 PQO65631 QAK65631 QKG65631 QUC65631 RDY65631 RNU65631 RXQ65631 SHM65631 SRI65631 TBE65631 TLA65631 TUW65631 UES65631 UOO65631 UYK65631 VIG65631 VSC65631 WBY65631 WLU65631 WVQ65631 I131167 JE131167 TA131167 ACW131167 AMS131167 AWO131167 BGK131167 BQG131167 CAC131167 CJY131167 CTU131167 DDQ131167 DNM131167 DXI131167 EHE131167 ERA131167 FAW131167 FKS131167 FUO131167 GEK131167 GOG131167 GYC131167 HHY131167 HRU131167 IBQ131167 ILM131167 IVI131167 JFE131167 JPA131167 JYW131167 KIS131167 KSO131167 LCK131167 LMG131167 LWC131167 MFY131167 MPU131167 MZQ131167 NJM131167 NTI131167 ODE131167 ONA131167 OWW131167 PGS131167 PQO131167 QAK131167 QKG131167 QUC131167 RDY131167 RNU131167 RXQ131167 SHM131167 SRI131167 TBE131167 TLA131167 TUW131167 UES131167 UOO131167 UYK131167 VIG131167 VSC131167 WBY131167 WLU131167 WVQ131167 I196703 JE196703 TA196703 ACW196703 AMS196703 AWO196703 BGK196703 BQG196703 CAC196703 CJY196703 CTU196703 DDQ196703 DNM196703 DXI196703 EHE196703 ERA196703 FAW196703 FKS196703 FUO196703 GEK196703 GOG196703 GYC196703 HHY196703 HRU196703 IBQ196703 ILM196703 IVI196703 JFE196703 JPA196703 JYW196703 KIS196703 KSO196703 LCK196703 LMG196703 LWC196703 MFY196703 MPU196703 MZQ196703 NJM196703 NTI196703 ODE196703 ONA196703 OWW196703 PGS196703 PQO196703 QAK196703 QKG196703 QUC196703 RDY196703 RNU196703 RXQ196703 SHM196703 SRI196703 TBE196703 TLA196703 TUW196703 UES196703 UOO196703 UYK196703 VIG196703 VSC196703 WBY196703 WLU196703 WVQ196703 I262239 JE262239 TA262239 ACW262239 AMS262239 AWO262239 BGK262239 BQG262239 CAC262239 CJY262239 CTU262239 DDQ262239 DNM262239 DXI262239 EHE262239 ERA262239 FAW262239 FKS262239 FUO262239 GEK262239 GOG262239 GYC262239 HHY262239 HRU262239 IBQ262239 ILM262239 IVI262239 JFE262239 JPA262239 JYW262239 KIS262239 KSO262239 LCK262239 LMG262239 LWC262239 MFY262239 MPU262239 MZQ262239 NJM262239 NTI262239 ODE262239 ONA262239 OWW262239 PGS262239 PQO262239 QAK262239 QKG262239 QUC262239 RDY262239 RNU262239 RXQ262239 SHM262239 SRI262239 TBE262239 TLA262239 TUW262239 UES262239 UOO262239 UYK262239 VIG262239 VSC262239 WBY262239 WLU262239 WVQ262239 I327775 JE327775 TA327775 ACW327775 AMS327775 AWO327775 BGK327775 BQG327775 CAC327775 CJY327775 CTU327775 DDQ327775 DNM327775 DXI327775 EHE327775 ERA327775 FAW327775 FKS327775 FUO327775 GEK327775 GOG327775 GYC327775 HHY327775 HRU327775 IBQ327775 ILM327775 IVI327775 JFE327775 JPA327775 JYW327775 KIS327775 KSO327775 LCK327775 LMG327775 LWC327775 MFY327775 MPU327775 MZQ327775 NJM327775 NTI327775 ODE327775 ONA327775 OWW327775 PGS327775 PQO327775 QAK327775 QKG327775 QUC327775 RDY327775 RNU327775 RXQ327775 SHM327775 SRI327775 TBE327775 TLA327775 TUW327775 UES327775 UOO327775 UYK327775 VIG327775 VSC327775 WBY327775 WLU327775 WVQ327775 I393311 JE393311 TA393311 ACW393311 AMS393311 AWO393311 BGK393311 BQG393311 CAC393311 CJY393311 CTU393311 DDQ393311 DNM393311 DXI393311 EHE393311 ERA393311 FAW393311 FKS393311 FUO393311 GEK393311 GOG393311 GYC393311 HHY393311 HRU393311 IBQ393311 ILM393311 IVI393311 JFE393311 JPA393311 JYW393311 KIS393311 KSO393311 LCK393311 LMG393311 LWC393311 MFY393311 MPU393311 MZQ393311 NJM393311 NTI393311 ODE393311 ONA393311 OWW393311 PGS393311 PQO393311 QAK393311 QKG393311 QUC393311 RDY393311 RNU393311 RXQ393311 SHM393311 SRI393311 TBE393311 TLA393311 TUW393311 UES393311 UOO393311 UYK393311 VIG393311 VSC393311 WBY393311 WLU393311 WVQ393311 I458847 JE458847 TA458847 ACW458847 AMS458847 AWO458847 BGK458847 BQG458847 CAC458847 CJY458847 CTU458847 DDQ458847 DNM458847 DXI458847 EHE458847 ERA458847 FAW458847 FKS458847 FUO458847 GEK458847 GOG458847 GYC458847 HHY458847 HRU458847 IBQ458847 ILM458847 IVI458847 JFE458847 JPA458847 JYW458847 KIS458847 KSO458847 LCK458847 LMG458847 LWC458847 MFY458847 MPU458847 MZQ458847 NJM458847 NTI458847 ODE458847 ONA458847 OWW458847 PGS458847 PQO458847 QAK458847 QKG458847 QUC458847 RDY458847 RNU458847 RXQ458847 SHM458847 SRI458847 TBE458847 TLA458847 TUW458847 UES458847 UOO458847 UYK458847 VIG458847 VSC458847 WBY458847 WLU458847 WVQ458847 I524383 JE524383 TA524383 ACW524383 AMS524383 AWO524383 BGK524383 BQG524383 CAC524383 CJY524383 CTU524383 DDQ524383 DNM524383 DXI524383 EHE524383 ERA524383 FAW524383 FKS524383 FUO524383 GEK524383 GOG524383 GYC524383 HHY524383 HRU524383 IBQ524383 ILM524383 IVI524383 JFE524383 JPA524383 JYW524383 KIS524383 KSO524383 LCK524383 LMG524383 LWC524383 MFY524383 MPU524383 MZQ524383 NJM524383 NTI524383 ODE524383 ONA524383 OWW524383 PGS524383 PQO524383 QAK524383 QKG524383 QUC524383 RDY524383 RNU524383 RXQ524383 SHM524383 SRI524383 TBE524383 TLA524383 TUW524383 UES524383 UOO524383 UYK524383 VIG524383 VSC524383 WBY524383 WLU524383 WVQ524383 I589919 JE589919 TA589919 ACW589919 AMS589919 AWO589919 BGK589919 BQG589919 CAC589919 CJY589919 CTU589919 DDQ589919 DNM589919 DXI589919 EHE589919 ERA589919 FAW589919 FKS589919 FUO589919 GEK589919 GOG589919 GYC589919 HHY589919 HRU589919 IBQ589919 ILM589919 IVI589919 JFE589919 JPA589919 JYW589919 KIS589919 KSO589919 LCK589919 LMG589919 LWC589919 MFY589919 MPU589919 MZQ589919 NJM589919 NTI589919 ODE589919 ONA589919 OWW589919 PGS589919 PQO589919 QAK589919 QKG589919 QUC589919 RDY589919 RNU589919 RXQ589919 SHM589919 SRI589919 TBE589919 TLA589919 TUW589919 UES589919 UOO589919 UYK589919 VIG589919 VSC589919 WBY589919 WLU589919 WVQ589919 I655455 JE655455 TA655455 ACW655455 AMS655455 AWO655455 BGK655455 BQG655455 CAC655455 CJY655455 CTU655455 DDQ655455 DNM655455 DXI655455 EHE655455 ERA655455 FAW655455 FKS655455 FUO655455 GEK655455 GOG655455 GYC655455 HHY655455 HRU655455 IBQ655455 ILM655455 IVI655455 JFE655455 JPA655455 JYW655455 KIS655455 KSO655455 LCK655455 LMG655455 LWC655455 MFY655455 MPU655455 MZQ655455 NJM655455 NTI655455 ODE655455 ONA655455 OWW655455 PGS655455 PQO655455 QAK655455 QKG655455 QUC655455 RDY655455 RNU655455 RXQ655455 SHM655455 SRI655455 TBE655455 TLA655455 TUW655455 UES655455 UOO655455 UYK655455 VIG655455 VSC655455 WBY655455 WLU655455 WVQ655455 I720991 JE720991 TA720991 ACW720991 AMS720991 AWO720991 BGK720991 BQG720991 CAC720991 CJY720991 CTU720991 DDQ720991 DNM720991 DXI720991 EHE720991 ERA720991 FAW720991 FKS720991 FUO720991 GEK720991 GOG720991 GYC720991 HHY720991 HRU720991 IBQ720991 ILM720991 IVI720991 JFE720991 JPA720991 JYW720991 KIS720991 KSO720991 LCK720991 LMG720991 LWC720991 MFY720991 MPU720991 MZQ720991 NJM720991 NTI720991 ODE720991 ONA720991 OWW720991 PGS720991 PQO720991 QAK720991 QKG720991 QUC720991 RDY720991 RNU720991 RXQ720991 SHM720991 SRI720991 TBE720991 TLA720991 TUW720991 UES720991 UOO720991 UYK720991 VIG720991 VSC720991 WBY720991 WLU720991 WVQ720991 I786527 JE786527 TA786527 ACW786527 AMS786527 AWO786527 BGK786527 BQG786527 CAC786527 CJY786527 CTU786527 DDQ786527 DNM786527 DXI786527 EHE786527 ERA786527 FAW786527 FKS786527 FUO786527 GEK786527 GOG786527 GYC786527 HHY786527 HRU786527 IBQ786527 ILM786527 IVI786527 JFE786527 JPA786527 JYW786527 KIS786527 KSO786527 LCK786527 LMG786527 LWC786527 MFY786527 MPU786527 MZQ786527 NJM786527 NTI786527 ODE786527 ONA786527 OWW786527 PGS786527 PQO786527 QAK786527 QKG786527 QUC786527 RDY786527 RNU786527 RXQ786527 SHM786527 SRI786527 TBE786527 TLA786527 TUW786527 UES786527 UOO786527 UYK786527 VIG786527 VSC786527 WBY786527 WLU786527 WVQ786527 I852063 JE852063 TA852063 ACW852063 AMS852063 AWO852063 BGK852063 BQG852063 CAC852063 CJY852063 CTU852063 DDQ852063 DNM852063 DXI852063 EHE852063 ERA852063 FAW852063 FKS852063 FUO852063 GEK852063 GOG852063 GYC852063 HHY852063 HRU852063 IBQ852063 ILM852063 IVI852063 JFE852063 JPA852063 JYW852063 KIS852063 KSO852063 LCK852063 LMG852063 LWC852063 MFY852063 MPU852063 MZQ852063 NJM852063 NTI852063 ODE852063 ONA852063 OWW852063 PGS852063 PQO852063 QAK852063 QKG852063 QUC852063 RDY852063 RNU852063 RXQ852063 SHM852063 SRI852063 TBE852063 TLA852063 TUW852063 UES852063 UOO852063 UYK852063 VIG852063 VSC852063 WBY852063 WLU852063 WVQ852063 I917599 JE917599 TA917599 ACW917599 AMS917599 AWO917599 BGK917599 BQG917599 CAC917599 CJY917599 CTU917599 DDQ917599 DNM917599 DXI917599 EHE917599 ERA917599 FAW917599 FKS917599 FUO917599 GEK917599 GOG917599 GYC917599 HHY917599 HRU917599 IBQ917599 ILM917599 IVI917599 JFE917599 JPA917599 JYW917599 KIS917599 KSO917599 LCK917599 LMG917599 LWC917599 MFY917599 MPU917599 MZQ917599 NJM917599 NTI917599 ODE917599 ONA917599 OWW917599 PGS917599 PQO917599 QAK917599 QKG917599 QUC917599 RDY917599 RNU917599 RXQ917599 SHM917599 SRI917599 TBE917599 TLA917599 TUW917599 UES917599 UOO917599 UYK917599 VIG917599 VSC917599 WBY917599 WLU917599 WVQ917599 I983135 JE983135 TA983135 ACW983135 AMS983135 AWO983135 BGK983135 BQG983135 CAC983135 CJY983135 CTU983135 DDQ983135 DNM983135 DXI983135 EHE983135 ERA983135 FAW983135 FKS983135 FUO983135 GEK983135 GOG983135 GYC983135 HHY983135 HRU983135 IBQ983135 ILM983135 IVI983135 JFE983135 JPA983135 JYW983135 KIS983135 KSO983135 LCK983135 LMG983135 LWC983135 MFY983135 MPU983135 MZQ983135 NJM983135 NTI983135 ODE983135 ONA983135 OWW983135 PGS983135 PQO983135 QAK983135 QKG983135 QUC983135 RDY983135 RNU983135 RXQ983135 SHM983135 SRI983135 TBE983135 TLA983135 TUW983135 UES983135 UOO983135 UYK983135 VIG983135 VSC983135 WBY983135 WLU983135 WVQ983135">
      <formula1>$AW$3:$AW$4</formula1>
    </dataValidation>
    <dataValidation type="list" allowBlank="1" showInputMessage="1" showErrorMessage="1" sqref="I96 JE96 TA96 ACW96 AMS96 AWO96 BGK96 BQG96 CAC96 CJY96 CTU96 DDQ96 DNM96 DXI96 EHE96 ERA96 FAW96 FKS96 FUO96 GEK96 GOG96 GYC96 HHY96 HRU96 IBQ96 ILM96 IVI96 JFE96 JPA96 JYW96 KIS96 KSO96 LCK96 LMG96 LWC96 MFY96 MPU96 MZQ96 NJM96 NTI96 ODE96 ONA96 OWW96 PGS96 PQO96 QAK96 QKG96 QUC96 RDY96 RNU96 RXQ96 SHM96 SRI96 TBE96 TLA96 TUW96 UES96 UOO96 UYK96 VIG96 VSC96 WBY96 WLU96 WVQ96 I65632 JE65632 TA65632 ACW65632 AMS65632 AWO65632 BGK65632 BQG65632 CAC65632 CJY65632 CTU65632 DDQ65632 DNM65632 DXI65632 EHE65632 ERA65632 FAW65632 FKS65632 FUO65632 GEK65632 GOG65632 GYC65632 HHY65632 HRU65632 IBQ65632 ILM65632 IVI65632 JFE65632 JPA65632 JYW65632 KIS65632 KSO65632 LCK65632 LMG65632 LWC65632 MFY65632 MPU65632 MZQ65632 NJM65632 NTI65632 ODE65632 ONA65632 OWW65632 PGS65632 PQO65632 QAK65632 QKG65632 QUC65632 RDY65632 RNU65632 RXQ65632 SHM65632 SRI65632 TBE65632 TLA65632 TUW65632 UES65632 UOO65632 UYK65632 VIG65632 VSC65632 WBY65632 WLU65632 WVQ65632 I131168 JE131168 TA131168 ACW131168 AMS131168 AWO131168 BGK131168 BQG131168 CAC131168 CJY131168 CTU131168 DDQ131168 DNM131168 DXI131168 EHE131168 ERA131168 FAW131168 FKS131168 FUO131168 GEK131168 GOG131168 GYC131168 HHY131168 HRU131168 IBQ131168 ILM131168 IVI131168 JFE131168 JPA131168 JYW131168 KIS131168 KSO131168 LCK131168 LMG131168 LWC131168 MFY131168 MPU131168 MZQ131168 NJM131168 NTI131168 ODE131168 ONA131168 OWW131168 PGS131168 PQO131168 QAK131168 QKG131168 QUC131168 RDY131168 RNU131168 RXQ131168 SHM131168 SRI131168 TBE131168 TLA131168 TUW131168 UES131168 UOO131168 UYK131168 VIG131168 VSC131168 WBY131168 WLU131168 WVQ131168 I196704 JE196704 TA196704 ACW196704 AMS196704 AWO196704 BGK196704 BQG196704 CAC196704 CJY196704 CTU196704 DDQ196704 DNM196704 DXI196704 EHE196704 ERA196704 FAW196704 FKS196704 FUO196704 GEK196704 GOG196704 GYC196704 HHY196704 HRU196704 IBQ196704 ILM196704 IVI196704 JFE196704 JPA196704 JYW196704 KIS196704 KSO196704 LCK196704 LMG196704 LWC196704 MFY196704 MPU196704 MZQ196704 NJM196704 NTI196704 ODE196704 ONA196704 OWW196704 PGS196704 PQO196704 QAK196704 QKG196704 QUC196704 RDY196704 RNU196704 RXQ196704 SHM196704 SRI196704 TBE196704 TLA196704 TUW196704 UES196704 UOO196704 UYK196704 VIG196704 VSC196704 WBY196704 WLU196704 WVQ196704 I262240 JE262240 TA262240 ACW262240 AMS262240 AWO262240 BGK262240 BQG262240 CAC262240 CJY262240 CTU262240 DDQ262240 DNM262240 DXI262240 EHE262240 ERA262240 FAW262240 FKS262240 FUO262240 GEK262240 GOG262240 GYC262240 HHY262240 HRU262240 IBQ262240 ILM262240 IVI262240 JFE262240 JPA262240 JYW262240 KIS262240 KSO262240 LCK262240 LMG262240 LWC262240 MFY262240 MPU262240 MZQ262240 NJM262240 NTI262240 ODE262240 ONA262240 OWW262240 PGS262240 PQO262240 QAK262240 QKG262240 QUC262240 RDY262240 RNU262240 RXQ262240 SHM262240 SRI262240 TBE262240 TLA262240 TUW262240 UES262240 UOO262240 UYK262240 VIG262240 VSC262240 WBY262240 WLU262240 WVQ262240 I327776 JE327776 TA327776 ACW327776 AMS327776 AWO327776 BGK327776 BQG327776 CAC327776 CJY327776 CTU327776 DDQ327776 DNM327776 DXI327776 EHE327776 ERA327776 FAW327776 FKS327776 FUO327776 GEK327776 GOG327776 GYC327776 HHY327776 HRU327776 IBQ327776 ILM327776 IVI327776 JFE327776 JPA327776 JYW327776 KIS327776 KSO327776 LCK327776 LMG327776 LWC327776 MFY327776 MPU327776 MZQ327776 NJM327776 NTI327776 ODE327776 ONA327776 OWW327776 PGS327776 PQO327776 QAK327776 QKG327776 QUC327776 RDY327776 RNU327776 RXQ327776 SHM327776 SRI327776 TBE327776 TLA327776 TUW327776 UES327776 UOO327776 UYK327776 VIG327776 VSC327776 WBY327776 WLU327776 WVQ327776 I393312 JE393312 TA393312 ACW393312 AMS393312 AWO393312 BGK393312 BQG393312 CAC393312 CJY393312 CTU393312 DDQ393312 DNM393312 DXI393312 EHE393312 ERA393312 FAW393312 FKS393312 FUO393312 GEK393312 GOG393312 GYC393312 HHY393312 HRU393312 IBQ393312 ILM393312 IVI393312 JFE393312 JPA393312 JYW393312 KIS393312 KSO393312 LCK393312 LMG393312 LWC393312 MFY393312 MPU393312 MZQ393312 NJM393312 NTI393312 ODE393312 ONA393312 OWW393312 PGS393312 PQO393312 QAK393312 QKG393312 QUC393312 RDY393312 RNU393312 RXQ393312 SHM393312 SRI393312 TBE393312 TLA393312 TUW393312 UES393312 UOO393312 UYK393312 VIG393312 VSC393312 WBY393312 WLU393312 WVQ393312 I458848 JE458848 TA458848 ACW458848 AMS458848 AWO458848 BGK458848 BQG458848 CAC458848 CJY458848 CTU458848 DDQ458848 DNM458848 DXI458848 EHE458848 ERA458848 FAW458848 FKS458848 FUO458848 GEK458848 GOG458848 GYC458848 HHY458848 HRU458848 IBQ458848 ILM458848 IVI458848 JFE458848 JPA458848 JYW458848 KIS458848 KSO458848 LCK458848 LMG458848 LWC458848 MFY458848 MPU458848 MZQ458848 NJM458848 NTI458848 ODE458848 ONA458848 OWW458848 PGS458848 PQO458848 QAK458848 QKG458848 QUC458848 RDY458848 RNU458848 RXQ458848 SHM458848 SRI458848 TBE458848 TLA458848 TUW458848 UES458848 UOO458848 UYK458848 VIG458848 VSC458848 WBY458848 WLU458848 WVQ458848 I524384 JE524384 TA524384 ACW524384 AMS524384 AWO524384 BGK524384 BQG524384 CAC524384 CJY524384 CTU524384 DDQ524384 DNM524384 DXI524384 EHE524384 ERA524384 FAW524384 FKS524384 FUO524384 GEK524384 GOG524384 GYC524384 HHY524384 HRU524384 IBQ524384 ILM524384 IVI524384 JFE524384 JPA524384 JYW524384 KIS524384 KSO524384 LCK524384 LMG524384 LWC524384 MFY524384 MPU524384 MZQ524384 NJM524384 NTI524384 ODE524384 ONA524384 OWW524384 PGS524384 PQO524384 QAK524384 QKG524384 QUC524384 RDY524384 RNU524384 RXQ524384 SHM524384 SRI524384 TBE524384 TLA524384 TUW524384 UES524384 UOO524384 UYK524384 VIG524384 VSC524384 WBY524384 WLU524384 WVQ524384 I589920 JE589920 TA589920 ACW589920 AMS589920 AWO589920 BGK589920 BQG589920 CAC589920 CJY589920 CTU589920 DDQ589920 DNM589920 DXI589920 EHE589920 ERA589920 FAW589920 FKS589920 FUO589920 GEK589920 GOG589920 GYC589920 HHY589920 HRU589920 IBQ589920 ILM589920 IVI589920 JFE589920 JPA589920 JYW589920 KIS589920 KSO589920 LCK589920 LMG589920 LWC589920 MFY589920 MPU589920 MZQ589920 NJM589920 NTI589920 ODE589920 ONA589920 OWW589920 PGS589920 PQO589920 QAK589920 QKG589920 QUC589920 RDY589920 RNU589920 RXQ589920 SHM589920 SRI589920 TBE589920 TLA589920 TUW589920 UES589920 UOO589920 UYK589920 VIG589920 VSC589920 WBY589920 WLU589920 WVQ589920 I655456 JE655456 TA655456 ACW655456 AMS655456 AWO655456 BGK655456 BQG655456 CAC655456 CJY655456 CTU655456 DDQ655456 DNM655456 DXI655456 EHE655456 ERA655456 FAW655456 FKS655456 FUO655456 GEK655456 GOG655456 GYC655456 HHY655456 HRU655456 IBQ655456 ILM655456 IVI655456 JFE655456 JPA655456 JYW655456 KIS655456 KSO655456 LCK655456 LMG655456 LWC655456 MFY655456 MPU655456 MZQ655456 NJM655456 NTI655456 ODE655456 ONA655456 OWW655456 PGS655456 PQO655456 QAK655456 QKG655456 QUC655456 RDY655456 RNU655456 RXQ655456 SHM655456 SRI655456 TBE655456 TLA655456 TUW655456 UES655456 UOO655456 UYK655456 VIG655456 VSC655456 WBY655456 WLU655456 WVQ655456 I720992 JE720992 TA720992 ACW720992 AMS720992 AWO720992 BGK720992 BQG720992 CAC720992 CJY720992 CTU720992 DDQ720992 DNM720992 DXI720992 EHE720992 ERA720992 FAW720992 FKS720992 FUO720992 GEK720992 GOG720992 GYC720992 HHY720992 HRU720992 IBQ720992 ILM720992 IVI720992 JFE720992 JPA720992 JYW720992 KIS720992 KSO720992 LCK720992 LMG720992 LWC720992 MFY720992 MPU720992 MZQ720992 NJM720992 NTI720992 ODE720992 ONA720992 OWW720992 PGS720992 PQO720992 QAK720992 QKG720992 QUC720992 RDY720992 RNU720992 RXQ720992 SHM720992 SRI720992 TBE720992 TLA720992 TUW720992 UES720992 UOO720992 UYK720992 VIG720992 VSC720992 WBY720992 WLU720992 WVQ720992 I786528 JE786528 TA786528 ACW786528 AMS786528 AWO786528 BGK786528 BQG786528 CAC786528 CJY786528 CTU786528 DDQ786528 DNM786528 DXI786528 EHE786528 ERA786528 FAW786528 FKS786528 FUO786528 GEK786528 GOG786528 GYC786528 HHY786528 HRU786528 IBQ786528 ILM786528 IVI786528 JFE786528 JPA786528 JYW786528 KIS786528 KSO786528 LCK786528 LMG786528 LWC786528 MFY786528 MPU786528 MZQ786528 NJM786528 NTI786528 ODE786528 ONA786528 OWW786528 PGS786528 PQO786528 QAK786528 QKG786528 QUC786528 RDY786528 RNU786528 RXQ786528 SHM786528 SRI786528 TBE786528 TLA786528 TUW786528 UES786528 UOO786528 UYK786528 VIG786528 VSC786528 WBY786528 WLU786528 WVQ786528 I852064 JE852064 TA852064 ACW852064 AMS852064 AWO852064 BGK852064 BQG852064 CAC852064 CJY852064 CTU852064 DDQ852064 DNM852064 DXI852064 EHE852064 ERA852064 FAW852064 FKS852064 FUO852064 GEK852064 GOG852064 GYC852064 HHY852064 HRU852064 IBQ852064 ILM852064 IVI852064 JFE852064 JPA852064 JYW852064 KIS852064 KSO852064 LCK852064 LMG852064 LWC852064 MFY852064 MPU852064 MZQ852064 NJM852064 NTI852064 ODE852064 ONA852064 OWW852064 PGS852064 PQO852064 QAK852064 QKG852064 QUC852064 RDY852064 RNU852064 RXQ852064 SHM852064 SRI852064 TBE852064 TLA852064 TUW852064 UES852064 UOO852064 UYK852064 VIG852064 VSC852064 WBY852064 WLU852064 WVQ852064 I917600 JE917600 TA917600 ACW917600 AMS917600 AWO917600 BGK917600 BQG917600 CAC917600 CJY917600 CTU917600 DDQ917600 DNM917600 DXI917600 EHE917600 ERA917600 FAW917600 FKS917600 FUO917600 GEK917600 GOG917600 GYC917600 HHY917600 HRU917600 IBQ917600 ILM917600 IVI917600 JFE917600 JPA917600 JYW917600 KIS917600 KSO917600 LCK917600 LMG917600 LWC917600 MFY917600 MPU917600 MZQ917600 NJM917600 NTI917600 ODE917600 ONA917600 OWW917600 PGS917600 PQO917600 QAK917600 QKG917600 QUC917600 RDY917600 RNU917600 RXQ917600 SHM917600 SRI917600 TBE917600 TLA917600 TUW917600 UES917600 UOO917600 UYK917600 VIG917600 VSC917600 WBY917600 WLU917600 WVQ917600 I983136 JE983136 TA983136 ACW983136 AMS983136 AWO983136 BGK983136 BQG983136 CAC983136 CJY983136 CTU983136 DDQ983136 DNM983136 DXI983136 EHE983136 ERA983136 FAW983136 FKS983136 FUO983136 GEK983136 GOG983136 GYC983136 HHY983136 HRU983136 IBQ983136 ILM983136 IVI983136 JFE983136 JPA983136 JYW983136 KIS983136 KSO983136 LCK983136 LMG983136 LWC983136 MFY983136 MPU983136 MZQ983136 NJM983136 NTI983136 ODE983136 ONA983136 OWW983136 PGS983136 PQO983136 QAK983136 QKG983136 QUC983136 RDY983136 RNU983136 RXQ983136 SHM983136 SRI983136 TBE983136 TLA983136 TUW983136 UES983136 UOO983136 UYK983136 VIG983136 VSC983136 WBY983136 WLU983136 WVQ983136">
      <formula1>$AX$3:$AX$6</formula1>
    </dataValidation>
    <dataValidation type="list" allowBlank="1" showInputMessage="1" showErrorMessage="1" sqref="I97 JE97 TA97 ACW97 AMS97 AWO97 BGK97 BQG97 CAC97 CJY97 CTU97 DDQ97 DNM97 DXI97 EHE97 ERA97 FAW97 FKS97 FUO97 GEK97 GOG97 GYC97 HHY97 HRU97 IBQ97 ILM97 IVI97 JFE97 JPA97 JYW97 KIS97 KSO97 LCK97 LMG97 LWC97 MFY97 MPU97 MZQ97 NJM97 NTI97 ODE97 ONA97 OWW97 PGS97 PQO97 QAK97 QKG97 QUC97 RDY97 RNU97 RXQ97 SHM97 SRI97 TBE97 TLA97 TUW97 UES97 UOO97 UYK97 VIG97 VSC97 WBY97 WLU97 WVQ97 I65633 JE65633 TA65633 ACW65633 AMS65633 AWO65633 BGK65633 BQG65633 CAC65633 CJY65633 CTU65633 DDQ65633 DNM65633 DXI65633 EHE65633 ERA65633 FAW65633 FKS65633 FUO65633 GEK65633 GOG65633 GYC65633 HHY65633 HRU65633 IBQ65633 ILM65633 IVI65633 JFE65633 JPA65633 JYW65633 KIS65633 KSO65633 LCK65633 LMG65633 LWC65633 MFY65633 MPU65633 MZQ65633 NJM65633 NTI65633 ODE65633 ONA65633 OWW65633 PGS65633 PQO65633 QAK65633 QKG65633 QUC65633 RDY65633 RNU65633 RXQ65633 SHM65633 SRI65633 TBE65633 TLA65633 TUW65633 UES65633 UOO65633 UYK65633 VIG65633 VSC65633 WBY65633 WLU65633 WVQ65633 I131169 JE131169 TA131169 ACW131169 AMS131169 AWO131169 BGK131169 BQG131169 CAC131169 CJY131169 CTU131169 DDQ131169 DNM131169 DXI131169 EHE131169 ERA131169 FAW131169 FKS131169 FUO131169 GEK131169 GOG131169 GYC131169 HHY131169 HRU131169 IBQ131169 ILM131169 IVI131169 JFE131169 JPA131169 JYW131169 KIS131169 KSO131169 LCK131169 LMG131169 LWC131169 MFY131169 MPU131169 MZQ131169 NJM131169 NTI131169 ODE131169 ONA131169 OWW131169 PGS131169 PQO131169 QAK131169 QKG131169 QUC131169 RDY131169 RNU131169 RXQ131169 SHM131169 SRI131169 TBE131169 TLA131169 TUW131169 UES131169 UOO131169 UYK131169 VIG131169 VSC131169 WBY131169 WLU131169 WVQ131169 I196705 JE196705 TA196705 ACW196705 AMS196705 AWO196705 BGK196705 BQG196705 CAC196705 CJY196705 CTU196705 DDQ196705 DNM196705 DXI196705 EHE196705 ERA196705 FAW196705 FKS196705 FUO196705 GEK196705 GOG196705 GYC196705 HHY196705 HRU196705 IBQ196705 ILM196705 IVI196705 JFE196705 JPA196705 JYW196705 KIS196705 KSO196705 LCK196705 LMG196705 LWC196705 MFY196705 MPU196705 MZQ196705 NJM196705 NTI196705 ODE196705 ONA196705 OWW196705 PGS196705 PQO196705 QAK196705 QKG196705 QUC196705 RDY196705 RNU196705 RXQ196705 SHM196705 SRI196705 TBE196705 TLA196705 TUW196705 UES196705 UOO196705 UYK196705 VIG196705 VSC196705 WBY196705 WLU196705 WVQ196705 I262241 JE262241 TA262241 ACW262241 AMS262241 AWO262241 BGK262241 BQG262241 CAC262241 CJY262241 CTU262241 DDQ262241 DNM262241 DXI262241 EHE262241 ERA262241 FAW262241 FKS262241 FUO262241 GEK262241 GOG262241 GYC262241 HHY262241 HRU262241 IBQ262241 ILM262241 IVI262241 JFE262241 JPA262241 JYW262241 KIS262241 KSO262241 LCK262241 LMG262241 LWC262241 MFY262241 MPU262241 MZQ262241 NJM262241 NTI262241 ODE262241 ONA262241 OWW262241 PGS262241 PQO262241 QAK262241 QKG262241 QUC262241 RDY262241 RNU262241 RXQ262241 SHM262241 SRI262241 TBE262241 TLA262241 TUW262241 UES262241 UOO262241 UYK262241 VIG262241 VSC262241 WBY262241 WLU262241 WVQ262241 I327777 JE327777 TA327777 ACW327777 AMS327777 AWO327777 BGK327777 BQG327777 CAC327777 CJY327777 CTU327777 DDQ327777 DNM327777 DXI327777 EHE327777 ERA327777 FAW327777 FKS327777 FUO327777 GEK327777 GOG327777 GYC327777 HHY327777 HRU327777 IBQ327777 ILM327777 IVI327777 JFE327777 JPA327777 JYW327777 KIS327777 KSO327777 LCK327777 LMG327777 LWC327777 MFY327777 MPU327777 MZQ327777 NJM327777 NTI327777 ODE327777 ONA327777 OWW327777 PGS327777 PQO327777 QAK327777 QKG327777 QUC327777 RDY327777 RNU327777 RXQ327777 SHM327777 SRI327777 TBE327777 TLA327777 TUW327777 UES327777 UOO327777 UYK327777 VIG327777 VSC327777 WBY327777 WLU327777 WVQ327777 I393313 JE393313 TA393313 ACW393313 AMS393313 AWO393313 BGK393313 BQG393313 CAC393313 CJY393313 CTU393313 DDQ393313 DNM393313 DXI393313 EHE393313 ERA393313 FAW393313 FKS393313 FUO393313 GEK393313 GOG393313 GYC393313 HHY393313 HRU393313 IBQ393313 ILM393313 IVI393313 JFE393313 JPA393313 JYW393313 KIS393313 KSO393313 LCK393313 LMG393313 LWC393313 MFY393313 MPU393313 MZQ393313 NJM393313 NTI393313 ODE393313 ONA393313 OWW393313 PGS393313 PQO393313 QAK393313 QKG393313 QUC393313 RDY393313 RNU393313 RXQ393313 SHM393313 SRI393313 TBE393313 TLA393313 TUW393313 UES393313 UOO393313 UYK393313 VIG393313 VSC393313 WBY393313 WLU393313 WVQ393313 I458849 JE458849 TA458849 ACW458849 AMS458849 AWO458849 BGK458849 BQG458849 CAC458849 CJY458849 CTU458849 DDQ458849 DNM458849 DXI458849 EHE458849 ERA458849 FAW458849 FKS458849 FUO458849 GEK458849 GOG458849 GYC458849 HHY458849 HRU458849 IBQ458849 ILM458849 IVI458849 JFE458849 JPA458849 JYW458849 KIS458849 KSO458849 LCK458849 LMG458849 LWC458849 MFY458849 MPU458849 MZQ458849 NJM458849 NTI458849 ODE458849 ONA458849 OWW458849 PGS458849 PQO458849 QAK458849 QKG458849 QUC458849 RDY458849 RNU458849 RXQ458849 SHM458849 SRI458849 TBE458849 TLA458849 TUW458849 UES458849 UOO458849 UYK458849 VIG458849 VSC458849 WBY458849 WLU458849 WVQ458849 I524385 JE524385 TA524385 ACW524385 AMS524385 AWO524385 BGK524385 BQG524385 CAC524385 CJY524385 CTU524385 DDQ524385 DNM524385 DXI524385 EHE524385 ERA524385 FAW524385 FKS524385 FUO524385 GEK524385 GOG524385 GYC524385 HHY524385 HRU524385 IBQ524385 ILM524385 IVI524385 JFE524385 JPA524385 JYW524385 KIS524385 KSO524385 LCK524385 LMG524385 LWC524385 MFY524385 MPU524385 MZQ524385 NJM524385 NTI524385 ODE524385 ONA524385 OWW524385 PGS524385 PQO524385 QAK524385 QKG524385 QUC524385 RDY524385 RNU524385 RXQ524385 SHM524385 SRI524385 TBE524385 TLA524385 TUW524385 UES524385 UOO524385 UYK524385 VIG524385 VSC524385 WBY524385 WLU524385 WVQ524385 I589921 JE589921 TA589921 ACW589921 AMS589921 AWO589921 BGK589921 BQG589921 CAC589921 CJY589921 CTU589921 DDQ589921 DNM589921 DXI589921 EHE589921 ERA589921 FAW589921 FKS589921 FUO589921 GEK589921 GOG589921 GYC589921 HHY589921 HRU589921 IBQ589921 ILM589921 IVI589921 JFE589921 JPA589921 JYW589921 KIS589921 KSO589921 LCK589921 LMG589921 LWC589921 MFY589921 MPU589921 MZQ589921 NJM589921 NTI589921 ODE589921 ONA589921 OWW589921 PGS589921 PQO589921 QAK589921 QKG589921 QUC589921 RDY589921 RNU589921 RXQ589921 SHM589921 SRI589921 TBE589921 TLA589921 TUW589921 UES589921 UOO589921 UYK589921 VIG589921 VSC589921 WBY589921 WLU589921 WVQ589921 I655457 JE655457 TA655457 ACW655457 AMS655457 AWO655457 BGK655457 BQG655457 CAC655457 CJY655457 CTU655457 DDQ655457 DNM655457 DXI655457 EHE655457 ERA655457 FAW655457 FKS655457 FUO655457 GEK655457 GOG655457 GYC655457 HHY655457 HRU655457 IBQ655457 ILM655457 IVI655457 JFE655457 JPA655457 JYW655457 KIS655457 KSO655457 LCK655457 LMG655457 LWC655457 MFY655457 MPU655457 MZQ655457 NJM655457 NTI655457 ODE655457 ONA655457 OWW655457 PGS655457 PQO655457 QAK655457 QKG655457 QUC655457 RDY655457 RNU655457 RXQ655457 SHM655457 SRI655457 TBE655457 TLA655457 TUW655457 UES655457 UOO655457 UYK655457 VIG655457 VSC655457 WBY655457 WLU655457 WVQ655457 I720993 JE720993 TA720993 ACW720993 AMS720993 AWO720993 BGK720993 BQG720993 CAC720993 CJY720993 CTU720993 DDQ720993 DNM720993 DXI720993 EHE720993 ERA720993 FAW720993 FKS720993 FUO720993 GEK720993 GOG720993 GYC720993 HHY720993 HRU720993 IBQ720993 ILM720993 IVI720993 JFE720993 JPA720993 JYW720993 KIS720993 KSO720993 LCK720993 LMG720993 LWC720993 MFY720993 MPU720993 MZQ720993 NJM720993 NTI720993 ODE720993 ONA720993 OWW720993 PGS720993 PQO720993 QAK720993 QKG720993 QUC720993 RDY720993 RNU720993 RXQ720993 SHM720993 SRI720993 TBE720993 TLA720993 TUW720993 UES720993 UOO720993 UYK720993 VIG720993 VSC720993 WBY720993 WLU720993 WVQ720993 I786529 JE786529 TA786529 ACW786529 AMS786529 AWO786529 BGK786529 BQG786529 CAC786529 CJY786529 CTU786529 DDQ786529 DNM786529 DXI786529 EHE786529 ERA786529 FAW786529 FKS786529 FUO786529 GEK786529 GOG786529 GYC786529 HHY786529 HRU786529 IBQ786529 ILM786529 IVI786529 JFE786529 JPA786529 JYW786529 KIS786529 KSO786529 LCK786529 LMG786529 LWC786529 MFY786529 MPU786529 MZQ786529 NJM786529 NTI786529 ODE786529 ONA786529 OWW786529 PGS786529 PQO786529 QAK786529 QKG786529 QUC786529 RDY786529 RNU786529 RXQ786529 SHM786529 SRI786529 TBE786529 TLA786529 TUW786529 UES786529 UOO786529 UYK786529 VIG786529 VSC786529 WBY786529 WLU786529 WVQ786529 I852065 JE852065 TA852065 ACW852065 AMS852065 AWO852065 BGK852065 BQG852065 CAC852065 CJY852065 CTU852065 DDQ852065 DNM852065 DXI852065 EHE852065 ERA852065 FAW852065 FKS852065 FUO852065 GEK852065 GOG852065 GYC852065 HHY852065 HRU852065 IBQ852065 ILM852065 IVI852065 JFE852065 JPA852065 JYW852065 KIS852065 KSO852065 LCK852065 LMG852065 LWC852065 MFY852065 MPU852065 MZQ852065 NJM852065 NTI852065 ODE852065 ONA852065 OWW852065 PGS852065 PQO852065 QAK852065 QKG852065 QUC852065 RDY852065 RNU852065 RXQ852065 SHM852065 SRI852065 TBE852065 TLA852065 TUW852065 UES852065 UOO852065 UYK852065 VIG852065 VSC852065 WBY852065 WLU852065 WVQ852065 I917601 JE917601 TA917601 ACW917601 AMS917601 AWO917601 BGK917601 BQG917601 CAC917601 CJY917601 CTU917601 DDQ917601 DNM917601 DXI917601 EHE917601 ERA917601 FAW917601 FKS917601 FUO917601 GEK917601 GOG917601 GYC917601 HHY917601 HRU917601 IBQ917601 ILM917601 IVI917601 JFE917601 JPA917601 JYW917601 KIS917601 KSO917601 LCK917601 LMG917601 LWC917601 MFY917601 MPU917601 MZQ917601 NJM917601 NTI917601 ODE917601 ONA917601 OWW917601 PGS917601 PQO917601 QAK917601 QKG917601 QUC917601 RDY917601 RNU917601 RXQ917601 SHM917601 SRI917601 TBE917601 TLA917601 TUW917601 UES917601 UOO917601 UYK917601 VIG917601 VSC917601 WBY917601 WLU917601 WVQ917601 I983137 JE983137 TA983137 ACW983137 AMS983137 AWO983137 BGK983137 BQG983137 CAC983137 CJY983137 CTU983137 DDQ983137 DNM983137 DXI983137 EHE983137 ERA983137 FAW983137 FKS983137 FUO983137 GEK983137 GOG983137 GYC983137 HHY983137 HRU983137 IBQ983137 ILM983137 IVI983137 JFE983137 JPA983137 JYW983137 KIS983137 KSO983137 LCK983137 LMG983137 LWC983137 MFY983137 MPU983137 MZQ983137 NJM983137 NTI983137 ODE983137 ONA983137 OWW983137 PGS983137 PQO983137 QAK983137 QKG983137 QUC983137 RDY983137 RNU983137 RXQ983137 SHM983137 SRI983137 TBE983137 TLA983137 TUW983137 UES983137 UOO983137 UYK983137 VIG983137 VSC983137 WBY983137 WLU983137 WVQ983137">
      <formula1>$AY$3:$AY$5</formula1>
    </dataValidation>
    <dataValidation type="list" allowBlank="1" showInputMessage="1" showErrorMessage="1" sqref="I98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65634 JE65634 TA65634 ACW65634 AMS65634 AWO65634 BGK65634 BQG65634 CAC65634 CJY65634 CTU65634 DDQ65634 DNM65634 DXI65634 EHE65634 ERA65634 FAW65634 FKS65634 FUO65634 GEK65634 GOG65634 GYC65634 HHY65634 HRU65634 IBQ65634 ILM65634 IVI65634 JFE65634 JPA65634 JYW65634 KIS65634 KSO65634 LCK65634 LMG65634 LWC65634 MFY65634 MPU65634 MZQ65634 NJM65634 NTI65634 ODE65634 ONA65634 OWW65634 PGS65634 PQO65634 QAK65634 QKG65634 QUC65634 RDY65634 RNU65634 RXQ65634 SHM65634 SRI65634 TBE65634 TLA65634 TUW65634 UES65634 UOO65634 UYK65634 VIG65634 VSC65634 WBY65634 WLU65634 WVQ65634 I131170 JE131170 TA131170 ACW131170 AMS131170 AWO131170 BGK131170 BQG131170 CAC131170 CJY131170 CTU131170 DDQ131170 DNM131170 DXI131170 EHE131170 ERA131170 FAW131170 FKS131170 FUO131170 GEK131170 GOG131170 GYC131170 HHY131170 HRU131170 IBQ131170 ILM131170 IVI131170 JFE131170 JPA131170 JYW131170 KIS131170 KSO131170 LCK131170 LMG131170 LWC131170 MFY131170 MPU131170 MZQ131170 NJM131170 NTI131170 ODE131170 ONA131170 OWW131170 PGS131170 PQO131170 QAK131170 QKG131170 QUC131170 RDY131170 RNU131170 RXQ131170 SHM131170 SRI131170 TBE131170 TLA131170 TUW131170 UES131170 UOO131170 UYK131170 VIG131170 VSC131170 WBY131170 WLU131170 WVQ131170 I196706 JE196706 TA196706 ACW196706 AMS196706 AWO196706 BGK196706 BQG196706 CAC196706 CJY196706 CTU196706 DDQ196706 DNM196706 DXI196706 EHE196706 ERA196706 FAW196706 FKS196706 FUO196706 GEK196706 GOG196706 GYC196706 HHY196706 HRU196706 IBQ196706 ILM196706 IVI196706 JFE196706 JPA196706 JYW196706 KIS196706 KSO196706 LCK196706 LMG196706 LWC196706 MFY196706 MPU196706 MZQ196706 NJM196706 NTI196706 ODE196706 ONA196706 OWW196706 PGS196706 PQO196706 QAK196706 QKG196706 QUC196706 RDY196706 RNU196706 RXQ196706 SHM196706 SRI196706 TBE196706 TLA196706 TUW196706 UES196706 UOO196706 UYK196706 VIG196706 VSC196706 WBY196706 WLU196706 WVQ196706 I262242 JE262242 TA262242 ACW262242 AMS262242 AWO262242 BGK262242 BQG262242 CAC262242 CJY262242 CTU262242 DDQ262242 DNM262242 DXI262242 EHE262242 ERA262242 FAW262242 FKS262242 FUO262242 GEK262242 GOG262242 GYC262242 HHY262242 HRU262242 IBQ262242 ILM262242 IVI262242 JFE262242 JPA262242 JYW262242 KIS262242 KSO262242 LCK262242 LMG262242 LWC262242 MFY262242 MPU262242 MZQ262242 NJM262242 NTI262242 ODE262242 ONA262242 OWW262242 PGS262242 PQO262242 QAK262242 QKG262242 QUC262242 RDY262242 RNU262242 RXQ262242 SHM262242 SRI262242 TBE262242 TLA262242 TUW262242 UES262242 UOO262242 UYK262242 VIG262242 VSC262242 WBY262242 WLU262242 WVQ262242 I327778 JE327778 TA327778 ACW327778 AMS327778 AWO327778 BGK327778 BQG327778 CAC327778 CJY327778 CTU327778 DDQ327778 DNM327778 DXI327778 EHE327778 ERA327778 FAW327778 FKS327778 FUO327778 GEK327778 GOG327778 GYC327778 HHY327778 HRU327778 IBQ327778 ILM327778 IVI327778 JFE327778 JPA327778 JYW327778 KIS327778 KSO327778 LCK327778 LMG327778 LWC327778 MFY327778 MPU327778 MZQ327778 NJM327778 NTI327778 ODE327778 ONA327778 OWW327778 PGS327778 PQO327778 QAK327778 QKG327778 QUC327778 RDY327778 RNU327778 RXQ327778 SHM327778 SRI327778 TBE327778 TLA327778 TUW327778 UES327778 UOO327778 UYK327778 VIG327778 VSC327778 WBY327778 WLU327778 WVQ327778 I393314 JE393314 TA393314 ACW393314 AMS393314 AWO393314 BGK393314 BQG393314 CAC393314 CJY393314 CTU393314 DDQ393314 DNM393314 DXI393314 EHE393314 ERA393314 FAW393314 FKS393314 FUO393314 GEK393314 GOG393314 GYC393314 HHY393314 HRU393314 IBQ393314 ILM393314 IVI393314 JFE393314 JPA393314 JYW393314 KIS393314 KSO393314 LCK393314 LMG393314 LWC393314 MFY393314 MPU393314 MZQ393314 NJM393314 NTI393314 ODE393314 ONA393314 OWW393314 PGS393314 PQO393314 QAK393314 QKG393314 QUC393314 RDY393314 RNU393314 RXQ393314 SHM393314 SRI393314 TBE393314 TLA393314 TUW393314 UES393314 UOO393314 UYK393314 VIG393314 VSC393314 WBY393314 WLU393314 WVQ393314 I458850 JE458850 TA458850 ACW458850 AMS458850 AWO458850 BGK458850 BQG458850 CAC458850 CJY458850 CTU458850 DDQ458850 DNM458850 DXI458850 EHE458850 ERA458850 FAW458850 FKS458850 FUO458850 GEK458850 GOG458850 GYC458850 HHY458850 HRU458850 IBQ458850 ILM458850 IVI458850 JFE458850 JPA458850 JYW458850 KIS458850 KSO458850 LCK458850 LMG458850 LWC458850 MFY458850 MPU458850 MZQ458850 NJM458850 NTI458850 ODE458850 ONA458850 OWW458850 PGS458850 PQO458850 QAK458850 QKG458850 QUC458850 RDY458850 RNU458850 RXQ458850 SHM458850 SRI458850 TBE458850 TLA458850 TUW458850 UES458850 UOO458850 UYK458850 VIG458850 VSC458850 WBY458850 WLU458850 WVQ458850 I524386 JE524386 TA524386 ACW524386 AMS524386 AWO524386 BGK524386 BQG524386 CAC524386 CJY524386 CTU524386 DDQ524386 DNM524386 DXI524386 EHE524386 ERA524386 FAW524386 FKS524386 FUO524386 GEK524386 GOG524386 GYC524386 HHY524386 HRU524386 IBQ524386 ILM524386 IVI524386 JFE524386 JPA524386 JYW524386 KIS524386 KSO524386 LCK524386 LMG524386 LWC524386 MFY524386 MPU524386 MZQ524386 NJM524386 NTI524386 ODE524386 ONA524386 OWW524386 PGS524386 PQO524386 QAK524386 QKG524386 QUC524386 RDY524386 RNU524386 RXQ524386 SHM524386 SRI524386 TBE524386 TLA524386 TUW524386 UES524386 UOO524386 UYK524386 VIG524386 VSC524386 WBY524386 WLU524386 WVQ524386 I589922 JE589922 TA589922 ACW589922 AMS589922 AWO589922 BGK589922 BQG589922 CAC589922 CJY589922 CTU589922 DDQ589922 DNM589922 DXI589922 EHE589922 ERA589922 FAW589922 FKS589922 FUO589922 GEK589922 GOG589922 GYC589922 HHY589922 HRU589922 IBQ589922 ILM589922 IVI589922 JFE589922 JPA589922 JYW589922 KIS589922 KSO589922 LCK589922 LMG589922 LWC589922 MFY589922 MPU589922 MZQ589922 NJM589922 NTI589922 ODE589922 ONA589922 OWW589922 PGS589922 PQO589922 QAK589922 QKG589922 QUC589922 RDY589922 RNU589922 RXQ589922 SHM589922 SRI589922 TBE589922 TLA589922 TUW589922 UES589922 UOO589922 UYK589922 VIG589922 VSC589922 WBY589922 WLU589922 WVQ589922 I655458 JE655458 TA655458 ACW655458 AMS655458 AWO655458 BGK655458 BQG655458 CAC655458 CJY655458 CTU655458 DDQ655458 DNM655458 DXI655458 EHE655458 ERA655458 FAW655458 FKS655458 FUO655458 GEK655458 GOG655458 GYC655458 HHY655458 HRU655458 IBQ655458 ILM655458 IVI655458 JFE655458 JPA655458 JYW655458 KIS655458 KSO655458 LCK655458 LMG655458 LWC655458 MFY655458 MPU655458 MZQ655458 NJM655458 NTI655458 ODE655458 ONA655458 OWW655458 PGS655458 PQO655458 QAK655458 QKG655458 QUC655458 RDY655458 RNU655458 RXQ655458 SHM655458 SRI655458 TBE655458 TLA655458 TUW655458 UES655458 UOO655458 UYK655458 VIG655458 VSC655458 WBY655458 WLU655458 WVQ655458 I720994 JE720994 TA720994 ACW720994 AMS720994 AWO720994 BGK720994 BQG720994 CAC720994 CJY720994 CTU720994 DDQ720994 DNM720994 DXI720994 EHE720994 ERA720994 FAW720994 FKS720994 FUO720994 GEK720994 GOG720994 GYC720994 HHY720994 HRU720994 IBQ720994 ILM720994 IVI720994 JFE720994 JPA720994 JYW720994 KIS720994 KSO720994 LCK720994 LMG720994 LWC720994 MFY720994 MPU720994 MZQ720994 NJM720994 NTI720994 ODE720994 ONA720994 OWW720994 PGS720994 PQO720994 QAK720994 QKG720994 QUC720994 RDY720994 RNU720994 RXQ720994 SHM720994 SRI720994 TBE720994 TLA720994 TUW720994 UES720994 UOO720994 UYK720994 VIG720994 VSC720994 WBY720994 WLU720994 WVQ720994 I786530 JE786530 TA786530 ACW786530 AMS786530 AWO786530 BGK786530 BQG786530 CAC786530 CJY786530 CTU786530 DDQ786530 DNM786530 DXI786530 EHE786530 ERA786530 FAW786530 FKS786530 FUO786530 GEK786530 GOG786530 GYC786530 HHY786530 HRU786530 IBQ786530 ILM786530 IVI786530 JFE786530 JPA786530 JYW786530 KIS786530 KSO786530 LCK786530 LMG786530 LWC786530 MFY786530 MPU786530 MZQ786530 NJM786530 NTI786530 ODE786530 ONA786530 OWW786530 PGS786530 PQO786530 QAK786530 QKG786530 QUC786530 RDY786530 RNU786530 RXQ786530 SHM786530 SRI786530 TBE786530 TLA786530 TUW786530 UES786530 UOO786530 UYK786530 VIG786530 VSC786530 WBY786530 WLU786530 WVQ786530 I852066 JE852066 TA852066 ACW852066 AMS852066 AWO852066 BGK852066 BQG852066 CAC852066 CJY852066 CTU852066 DDQ852066 DNM852066 DXI852066 EHE852066 ERA852066 FAW852066 FKS852066 FUO852066 GEK852066 GOG852066 GYC852066 HHY852066 HRU852066 IBQ852066 ILM852066 IVI852066 JFE852066 JPA852066 JYW852066 KIS852066 KSO852066 LCK852066 LMG852066 LWC852066 MFY852066 MPU852066 MZQ852066 NJM852066 NTI852066 ODE852066 ONA852066 OWW852066 PGS852066 PQO852066 QAK852066 QKG852066 QUC852066 RDY852066 RNU852066 RXQ852066 SHM852066 SRI852066 TBE852066 TLA852066 TUW852066 UES852066 UOO852066 UYK852066 VIG852066 VSC852066 WBY852066 WLU852066 WVQ852066 I917602 JE917602 TA917602 ACW917602 AMS917602 AWO917602 BGK917602 BQG917602 CAC917602 CJY917602 CTU917602 DDQ917602 DNM917602 DXI917602 EHE917602 ERA917602 FAW917602 FKS917602 FUO917602 GEK917602 GOG917602 GYC917602 HHY917602 HRU917602 IBQ917602 ILM917602 IVI917602 JFE917602 JPA917602 JYW917602 KIS917602 KSO917602 LCK917602 LMG917602 LWC917602 MFY917602 MPU917602 MZQ917602 NJM917602 NTI917602 ODE917602 ONA917602 OWW917602 PGS917602 PQO917602 QAK917602 QKG917602 QUC917602 RDY917602 RNU917602 RXQ917602 SHM917602 SRI917602 TBE917602 TLA917602 TUW917602 UES917602 UOO917602 UYK917602 VIG917602 VSC917602 WBY917602 WLU917602 WVQ917602 I983138 JE983138 TA983138 ACW983138 AMS983138 AWO983138 BGK983138 BQG983138 CAC983138 CJY983138 CTU983138 DDQ983138 DNM983138 DXI983138 EHE983138 ERA983138 FAW983138 FKS983138 FUO983138 GEK983138 GOG983138 GYC983138 HHY983138 HRU983138 IBQ983138 ILM983138 IVI983138 JFE983138 JPA983138 JYW983138 KIS983138 KSO983138 LCK983138 LMG983138 LWC983138 MFY983138 MPU983138 MZQ983138 NJM983138 NTI983138 ODE983138 ONA983138 OWW983138 PGS983138 PQO983138 QAK983138 QKG983138 QUC983138 RDY983138 RNU983138 RXQ983138 SHM983138 SRI983138 TBE983138 TLA983138 TUW983138 UES983138 UOO983138 UYK983138 VIG983138 VSC983138 WBY983138 WLU983138 WVQ983138">
      <formula1>$AZ$3:$AZ$4</formula1>
    </dataValidation>
    <dataValidation type="list" allowBlank="1" showInputMessage="1" showErrorMessage="1" sqref="I109 JE109 TA109 ACW109 AMS109 AWO109 BGK109 BQG109 CAC109 CJY109 CTU109 DDQ109 DNM109 DXI109 EHE109 ERA109 FAW109 FKS109 FUO109 GEK109 GOG109 GYC109 HHY109 HRU109 IBQ109 ILM109 IVI109 JFE109 JPA109 JYW109 KIS109 KSO109 LCK109 LMG109 LWC109 MFY109 MPU109 MZQ109 NJM109 NTI109 ODE109 ONA109 OWW109 PGS109 PQO109 QAK109 QKG109 QUC109 RDY109 RNU109 RXQ109 SHM109 SRI109 TBE109 TLA109 TUW109 UES109 UOO109 UYK109 VIG109 VSC109 WBY109 WLU109 WVQ109 I65645 JE65645 TA65645 ACW65645 AMS65645 AWO65645 BGK65645 BQG65645 CAC65645 CJY65645 CTU65645 DDQ65645 DNM65645 DXI65645 EHE65645 ERA65645 FAW65645 FKS65645 FUO65645 GEK65645 GOG65645 GYC65645 HHY65645 HRU65645 IBQ65645 ILM65645 IVI65645 JFE65645 JPA65645 JYW65645 KIS65645 KSO65645 LCK65645 LMG65645 LWC65645 MFY65645 MPU65645 MZQ65645 NJM65645 NTI65645 ODE65645 ONA65645 OWW65645 PGS65645 PQO65645 QAK65645 QKG65645 QUC65645 RDY65645 RNU65645 RXQ65645 SHM65645 SRI65645 TBE65645 TLA65645 TUW65645 UES65645 UOO65645 UYK65645 VIG65645 VSC65645 WBY65645 WLU65645 WVQ65645 I131181 JE131181 TA131181 ACW131181 AMS131181 AWO131181 BGK131181 BQG131181 CAC131181 CJY131181 CTU131181 DDQ131181 DNM131181 DXI131181 EHE131181 ERA131181 FAW131181 FKS131181 FUO131181 GEK131181 GOG131181 GYC131181 HHY131181 HRU131181 IBQ131181 ILM131181 IVI131181 JFE131181 JPA131181 JYW131181 KIS131181 KSO131181 LCK131181 LMG131181 LWC131181 MFY131181 MPU131181 MZQ131181 NJM131181 NTI131181 ODE131181 ONA131181 OWW131181 PGS131181 PQO131181 QAK131181 QKG131181 QUC131181 RDY131181 RNU131181 RXQ131181 SHM131181 SRI131181 TBE131181 TLA131181 TUW131181 UES131181 UOO131181 UYK131181 VIG131181 VSC131181 WBY131181 WLU131181 WVQ131181 I196717 JE196717 TA196717 ACW196717 AMS196717 AWO196717 BGK196717 BQG196717 CAC196717 CJY196717 CTU196717 DDQ196717 DNM196717 DXI196717 EHE196717 ERA196717 FAW196717 FKS196717 FUO196717 GEK196717 GOG196717 GYC196717 HHY196717 HRU196717 IBQ196717 ILM196717 IVI196717 JFE196717 JPA196717 JYW196717 KIS196717 KSO196717 LCK196717 LMG196717 LWC196717 MFY196717 MPU196717 MZQ196717 NJM196717 NTI196717 ODE196717 ONA196717 OWW196717 PGS196717 PQO196717 QAK196717 QKG196717 QUC196717 RDY196717 RNU196717 RXQ196717 SHM196717 SRI196717 TBE196717 TLA196717 TUW196717 UES196717 UOO196717 UYK196717 VIG196717 VSC196717 WBY196717 WLU196717 WVQ196717 I262253 JE262253 TA262253 ACW262253 AMS262253 AWO262253 BGK262253 BQG262253 CAC262253 CJY262253 CTU262253 DDQ262253 DNM262253 DXI262253 EHE262253 ERA262253 FAW262253 FKS262253 FUO262253 GEK262253 GOG262253 GYC262253 HHY262253 HRU262253 IBQ262253 ILM262253 IVI262253 JFE262253 JPA262253 JYW262253 KIS262253 KSO262253 LCK262253 LMG262253 LWC262253 MFY262253 MPU262253 MZQ262253 NJM262253 NTI262253 ODE262253 ONA262253 OWW262253 PGS262253 PQO262253 QAK262253 QKG262253 QUC262253 RDY262253 RNU262253 RXQ262253 SHM262253 SRI262253 TBE262253 TLA262253 TUW262253 UES262253 UOO262253 UYK262253 VIG262253 VSC262253 WBY262253 WLU262253 WVQ262253 I327789 JE327789 TA327789 ACW327789 AMS327789 AWO327789 BGK327789 BQG327789 CAC327789 CJY327789 CTU327789 DDQ327789 DNM327789 DXI327789 EHE327789 ERA327789 FAW327789 FKS327789 FUO327789 GEK327789 GOG327789 GYC327789 HHY327789 HRU327789 IBQ327789 ILM327789 IVI327789 JFE327789 JPA327789 JYW327789 KIS327789 KSO327789 LCK327789 LMG327789 LWC327789 MFY327789 MPU327789 MZQ327789 NJM327789 NTI327789 ODE327789 ONA327789 OWW327789 PGS327789 PQO327789 QAK327789 QKG327789 QUC327789 RDY327789 RNU327789 RXQ327789 SHM327789 SRI327789 TBE327789 TLA327789 TUW327789 UES327789 UOO327789 UYK327789 VIG327789 VSC327789 WBY327789 WLU327789 WVQ327789 I393325 JE393325 TA393325 ACW393325 AMS393325 AWO393325 BGK393325 BQG393325 CAC393325 CJY393325 CTU393325 DDQ393325 DNM393325 DXI393325 EHE393325 ERA393325 FAW393325 FKS393325 FUO393325 GEK393325 GOG393325 GYC393325 HHY393325 HRU393325 IBQ393325 ILM393325 IVI393325 JFE393325 JPA393325 JYW393325 KIS393325 KSO393325 LCK393325 LMG393325 LWC393325 MFY393325 MPU393325 MZQ393325 NJM393325 NTI393325 ODE393325 ONA393325 OWW393325 PGS393325 PQO393325 QAK393325 QKG393325 QUC393325 RDY393325 RNU393325 RXQ393325 SHM393325 SRI393325 TBE393325 TLA393325 TUW393325 UES393325 UOO393325 UYK393325 VIG393325 VSC393325 WBY393325 WLU393325 WVQ393325 I458861 JE458861 TA458861 ACW458861 AMS458861 AWO458861 BGK458861 BQG458861 CAC458861 CJY458861 CTU458861 DDQ458861 DNM458861 DXI458861 EHE458861 ERA458861 FAW458861 FKS458861 FUO458861 GEK458861 GOG458861 GYC458861 HHY458861 HRU458861 IBQ458861 ILM458861 IVI458861 JFE458861 JPA458861 JYW458861 KIS458861 KSO458861 LCK458861 LMG458861 LWC458861 MFY458861 MPU458861 MZQ458861 NJM458861 NTI458861 ODE458861 ONA458861 OWW458861 PGS458861 PQO458861 QAK458861 QKG458861 QUC458861 RDY458861 RNU458861 RXQ458861 SHM458861 SRI458861 TBE458861 TLA458861 TUW458861 UES458861 UOO458861 UYK458861 VIG458861 VSC458861 WBY458861 WLU458861 WVQ458861 I524397 JE524397 TA524397 ACW524397 AMS524397 AWO524397 BGK524397 BQG524397 CAC524397 CJY524397 CTU524397 DDQ524397 DNM524397 DXI524397 EHE524397 ERA524397 FAW524397 FKS524397 FUO524397 GEK524397 GOG524397 GYC524397 HHY524397 HRU524397 IBQ524397 ILM524397 IVI524397 JFE524397 JPA524397 JYW524397 KIS524397 KSO524397 LCK524397 LMG524397 LWC524397 MFY524397 MPU524397 MZQ524397 NJM524397 NTI524397 ODE524397 ONA524397 OWW524397 PGS524397 PQO524397 QAK524397 QKG524397 QUC524397 RDY524397 RNU524397 RXQ524397 SHM524397 SRI524397 TBE524397 TLA524397 TUW524397 UES524397 UOO524397 UYK524397 VIG524397 VSC524397 WBY524397 WLU524397 WVQ524397 I589933 JE589933 TA589933 ACW589933 AMS589933 AWO589933 BGK589933 BQG589933 CAC589933 CJY589933 CTU589933 DDQ589933 DNM589933 DXI589933 EHE589933 ERA589933 FAW589933 FKS589933 FUO589933 GEK589933 GOG589933 GYC589933 HHY589933 HRU589933 IBQ589933 ILM589933 IVI589933 JFE589933 JPA589933 JYW589933 KIS589933 KSO589933 LCK589933 LMG589933 LWC589933 MFY589933 MPU589933 MZQ589933 NJM589933 NTI589933 ODE589933 ONA589933 OWW589933 PGS589933 PQO589933 QAK589933 QKG589933 QUC589933 RDY589933 RNU589933 RXQ589933 SHM589933 SRI589933 TBE589933 TLA589933 TUW589933 UES589933 UOO589933 UYK589933 VIG589933 VSC589933 WBY589933 WLU589933 WVQ589933 I655469 JE655469 TA655469 ACW655469 AMS655469 AWO655469 BGK655469 BQG655469 CAC655469 CJY655469 CTU655469 DDQ655469 DNM655469 DXI655469 EHE655469 ERA655469 FAW655469 FKS655469 FUO655469 GEK655469 GOG655469 GYC655469 HHY655469 HRU655469 IBQ655469 ILM655469 IVI655469 JFE655469 JPA655469 JYW655469 KIS655469 KSO655469 LCK655469 LMG655469 LWC655469 MFY655469 MPU655469 MZQ655469 NJM655469 NTI655469 ODE655469 ONA655469 OWW655469 PGS655469 PQO655469 QAK655469 QKG655469 QUC655469 RDY655469 RNU655469 RXQ655469 SHM655469 SRI655469 TBE655469 TLA655469 TUW655469 UES655469 UOO655469 UYK655469 VIG655469 VSC655469 WBY655469 WLU655469 WVQ655469 I721005 JE721005 TA721005 ACW721005 AMS721005 AWO721005 BGK721005 BQG721005 CAC721005 CJY721005 CTU721005 DDQ721005 DNM721005 DXI721005 EHE721005 ERA721005 FAW721005 FKS721005 FUO721005 GEK721005 GOG721005 GYC721005 HHY721005 HRU721005 IBQ721005 ILM721005 IVI721005 JFE721005 JPA721005 JYW721005 KIS721005 KSO721005 LCK721005 LMG721005 LWC721005 MFY721005 MPU721005 MZQ721005 NJM721005 NTI721005 ODE721005 ONA721005 OWW721005 PGS721005 PQO721005 QAK721005 QKG721005 QUC721005 RDY721005 RNU721005 RXQ721005 SHM721005 SRI721005 TBE721005 TLA721005 TUW721005 UES721005 UOO721005 UYK721005 VIG721005 VSC721005 WBY721005 WLU721005 WVQ721005 I786541 JE786541 TA786541 ACW786541 AMS786541 AWO786541 BGK786541 BQG786541 CAC786541 CJY786541 CTU786541 DDQ786541 DNM786541 DXI786541 EHE786541 ERA786541 FAW786541 FKS786541 FUO786541 GEK786541 GOG786541 GYC786541 HHY786541 HRU786541 IBQ786541 ILM786541 IVI786541 JFE786541 JPA786541 JYW786541 KIS786541 KSO786541 LCK786541 LMG786541 LWC786541 MFY786541 MPU786541 MZQ786541 NJM786541 NTI786541 ODE786541 ONA786541 OWW786541 PGS786541 PQO786541 QAK786541 QKG786541 QUC786541 RDY786541 RNU786541 RXQ786541 SHM786541 SRI786541 TBE786541 TLA786541 TUW786541 UES786541 UOO786541 UYK786541 VIG786541 VSC786541 WBY786541 WLU786541 WVQ786541 I852077 JE852077 TA852077 ACW852077 AMS852077 AWO852077 BGK852077 BQG852077 CAC852077 CJY852077 CTU852077 DDQ852077 DNM852077 DXI852077 EHE852077 ERA852077 FAW852077 FKS852077 FUO852077 GEK852077 GOG852077 GYC852077 HHY852077 HRU852077 IBQ852077 ILM852077 IVI852077 JFE852077 JPA852077 JYW852077 KIS852077 KSO852077 LCK852077 LMG852077 LWC852077 MFY852077 MPU852077 MZQ852077 NJM852077 NTI852077 ODE852077 ONA852077 OWW852077 PGS852077 PQO852077 QAK852077 QKG852077 QUC852077 RDY852077 RNU852077 RXQ852077 SHM852077 SRI852077 TBE852077 TLA852077 TUW852077 UES852077 UOO852077 UYK852077 VIG852077 VSC852077 WBY852077 WLU852077 WVQ852077 I917613 JE917613 TA917613 ACW917613 AMS917613 AWO917613 BGK917613 BQG917613 CAC917613 CJY917613 CTU917613 DDQ917613 DNM917613 DXI917613 EHE917613 ERA917613 FAW917613 FKS917613 FUO917613 GEK917613 GOG917613 GYC917613 HHY917613 HRU917613 IBQ917613 ILM917613 IVI917613 JFE917613 JPA917613 JYW917613 KIS917613 KSO917613 LCK917613 LMG917613 LWC917613 MFY917613 MPU917613 MZQ917613 NJM917613 NTI917613 ODE917613 ONA917613 OWW917613 PGS917613 PQO917613 QAK917613 QKG917613 QUC917613 RDY917613 RNU917613 RXQ917613 SHM917613 SRI917613 TBE917613 TLA917613 TUW917613 UES917613 UOO917613 UYK917613 VIG917613 VSC917613 WBY917613 WLU917613 WVQ917613 I983149 JE983149 TA983149 ACW983149 AMS983149 AWO983149 BGK983149 BQG983149 CAC983149 CJY983149 CTU983149 DDQ983149 DNM983149 DXI983149 EHE983149 ERA983149 FAW983149 FKS983149 FUO983149 GEK983149 GOG983149 GYC983149 HHY983149 HRU983149 IBQ983149 ILM983149 IVI983149 JFE983149 JPA983149 JYW983149 KIS983149 KSO983149 LCK983149 LMG983149 LWC983149 MFY983149 MPU983149 MZQ983149 NJM983149 NTI983149 ODE983149 ONA983149 OWW983149 PGS983149 PQO983149 QAK983149 QKG983149 QUC983149 RDY983149 RNU983149 RXQ983149 SHM983149 SRI983149 TBE983149 TLA983149 TUW983149 UES983149 UOO983149 UYK983149 VIG983149 VSC983149 WBY983149 WLU983149 WVQ983149">
      <formula1>$BD$3:$BD$8</formula1>
    </dataValidation>
    <dataValidation type="list" allowBlank="1" showInputMessage="1" showErrorMessage="1" sqref="I110 JE110 TA110 ACW110 AMS110 AWO110 BGK110 BQG110 CAC110 CJY110 CTU110 DDQ110 DNM110 DXI110 EHE110 ERA110 FAW110 FKS110 FUO110 GEK110 GOG110 GYC110 HHY110 HRU110 IBQ110 ILM110 IVI110 JFE110 JPA110 JYW110 KIS110 KSO110 LCK110 LMG110 LWC110 MFY110 MPU110 MZQ110 NJM110 NTI110 ODE110 ONA110 OWW110 PGS110 PQO110 QAK110 QKG110 QUC110 RDY110 RNU110 RXQ110 SHM110 SRI110 TBE110 TLA110 TUW110 UES110 UOO110 UYK110 VIG110 VSC110 WBY110 WLU110 WVQ110 I65646 JE65646 TA65646 ACW65646 AMS65646 AWO65646 BGK65646 BQG65646 CAC65646 CJY65646 CTU65646 DDQ65646 DNM65646 DXI65646 EHE65646 ERA65646 FAW65646 FKS65646 FUO65646 GEK65646 GOG65646 GYC65646 HHY65646 HRU65646 IBQ65646 ILM65646 IVI65646 JFE65646 JPA65646 JYW65646 KIS65646 KSO65646 LCK65646 LMG65646 LWC65646 MFY65646 MPU65646 MZQ65646 NJM65646 NTI65646 ODE65646 ONA65646 OWW65646 PGS65646 PQO65646 QAK65646 QKG65646 QUC65646 RDY65646 RNU65646 RXQ65646 SHM65646 SRI65646 TBE65646 TLA65646 TUW65646 UES65646 UOO65646 UYK65646 VIG65646 VSC65646 WBY65646 WLU65646 WVQ65646 I131182 JE131182 TA131182 ACW131182 AMS131182 AWO131182 BGK131182 BQG131182 CAC131182 CJY131182 CTU131182 DDQ131182 DNM131182 DXI131182 EHE131182 ERA131182 FAW131182 FKS131182 FUO131182 GEK131182 GOG131182 GYC131182 HHY131182 HRU131182 IBQ131182 ILM131182 IVI131182 JFE131182 JPA131182 JYW131182 KIS131182 KSO131182 LCK131182 LMG131182 LWC131182 MFY131182 MPU131182 MZQ131182 NJM131182 NTI131182 ODE131182 ONA131182 OWW131182 PGS131182 PQO131182 QAK131182 QKG131182 QUC131182 RDY131182 RNU131182 RXQ131182 SHM131182 SRI131182 TBE131182 TLA131182 TUW131182 UES131182 UOO131182 UYK131182 VIG131182 VSC131182 WBY131182 WLU131182 WVQ131182 I196718 JE196718 TA196718 ACW196718 AMS196718 AWO196718 BGK196718 BQG196718 CAC196718 CJY196718 CTU196718 DDQ196718 DNM196718 DXI196718 EHE196718 ERA196718 FAW196718 FKS196718 FUO196718 GEK196718 GOG196718 GYC196718 HHY196718 HRU196718 IBQ196718 ILM196718 IVI196718 JFE196718 JPA196718 JYW196718 KIS196718 KSO196718 LCK196718 LMG196718 LWC196718 MFY196718 MPU196718 MZQ196718 NJM196718 NTI196718 ODE196718 ONA196718 OWW196718 PGS196718 PQO196718 QAK196718 QKG196718 QUC196718 RDY196718 RNU196718 RXQ196718 SHM196718 SRI196718 TBE196718 TLA196718 TUW196718 UES196718 UOO196718 UYK196718 VIG196718 VSC196718 WBY196718 WLU196718 WVQ196718 I262254 JE262254 TA262254 ACW262254 AMS262254 AWO262254 BGK262254 BQG262254 CAC262254 CJY262254 CTU262254 DDQ262254 DNM262254 DXI262254 EHE262254 ERA262254 FAW262254 FKS262254 FUO262254 GEK262254 GOG262254 GYC262254 HHY262254 HRU262254 IBQ262254 ILM262254 IVI262254 JFE262254 JPA262254 JYW262254 KIS262254 KSO262254 LCK262254 LMG262254 LWC262254 MFY262254 MPU262254 MZQ262254 NJM262254 NTI262254 ODE262254 ONA262254 OWW262254 PGS262254 PQO262254 QAK262254 QKG262254 QUC262254 RDY262254 RNU262254 RXQ262254 SHM262254 SRI262254 TBE262254 TLA262254 TUW262254 UES262254 UOO262254 UYK262254 VIG262254 VSC262254 WBY262254 WLU262254 WVQ262254 I327790 JE327790 TA327790 ACW327790 AMS327790 AWO327790 BGK327790 BQG327790 CAC327790 CJY327790 CTU327790 DDQ327790 DNM327790 DXI327790 EHE327790 ERA327790 FAW327790 FKS327790 FUO327790 GEK327790 GOG327790 GYC327790 HHY327790 HRU327790 IBQ327790 ILM327790 IVI327790 JFE327790 JPA327790 JYW327790 KIS327790 KSO327790 LCK327790 LMG327790 LWC327790 MFY327790 MPU327790 MZQ327790 NJM327790 NTI327790 ODE327790 ONA327790 OWW327790 PGS327790 PQO327790 QAK327790 QKG327790 QUC327790 RDY327790 RNU327790 RXQ327790 SHM327790 SRI327790 TBE327790 TLA327790 TUW327790 UES327790 UOO327790 UYK327790 VIG327790 VSC327790 WBY327790 WLU327790 WVQ327790 I393326 JE393326 TA393326 ACW393326 AMS393326 AWO393326 BGK393326 BQG393326 CAC393326 CJY393326 CTU393326 DDQ393326 DNM393326 DXI393326 EHE393326 ERA393326 FAW393326 FKS393326 FUO393326 GEK393326 GOG393326 GYC393326 HHY393326 HRU393326 IBQ393326 ILM393326 IVI393326 JFE393326 JPA393326 JYW393326 KIS393326 KSO393326 LCK393326 LMG393326 LWC393326 MFY393326 MPU393326 MZQ393326 NJM393326 NTI393326 ODE393326 ONA393326 OWW393326 PGS393326 PQO393326 QAK393326 QKG393326 QUC393326 RDY393326 RNU393326 RXQ393326 SHM393326 SRI393326 TBE393326 TLA393326 TUW393326 UES393326 UOO393326 UYK393326 VIG393326 VSC393326 WBY393326 WLU393326 WVQ393326 I458862 JE458862 TA458862 ACW458862 AMS458862 AWO458862 BGK458862 BQG458862 CAC458862 CJY458862 CTU458862 DDQ458862 DNM458862 DXI458862 EHE458862 ERA458862 FAW458862 FKS458862 FUO458862 GEK458862 GOG458862 GYC458862 HHY458862 HRU458862 IBQ458862 ILM458862 IVI458862 JFE458862 JPA458862 JYW458862 KIS458862 KSO458862 LCK458862 LMG458862 LWC458862 MFY458862 MPU458862 MZQ458862 NJM458862 NTI458862 ODE458862 ONA458862 OWW458862 PGS458862 PQO458862 QAK458862 QKG458862 QUC458862 RDY458862 RNU458862 RXQ458862 SHM458862 SRI458862 TBE458862 TLA458862 TUW458862 UES458862 UOO458862 UYK458862 VIG458862 VSC458862 WBY458862 WLU458862 WVQ458862 I524398 JE524398 TA524398 ACW524398 AMS524398 AWO524398 BGK524398 BQG524398 CAC524398 CJY524398 CTU524398 DDQ524398 DNM524398 DXI524398 EHE524398 ERA524398 FAW524398 FKS524398 FUO524398 GEK524398 GOG524398 GYC524398 HHY524398 HRU524398 IBQ524398 ILM524398 IVI524398 JFE524398 JPA524398 JYW524398 KIS524398 KSO524398 LCK524398 LMG524398 LWC524398 MFY524398 MPU524398 MZQ524398 NJM524398 NTI524398 ODE524398 ONA524398 OWW524398 PGS524398 PQO524398 QAK524398 QKG524398 QUC524398 RDY524398 RNU524398 RXQ524398 SHM524398 SRI524398 TBE524398 TLA524398 TUW524398 UES524398 UOO524398 UYK524398 VIG524398 VSC524398 WBY524398 WLU524398 WVQ524398 I589934 JE589934 TA589934 ACW589934 AMS589934 AWO589934 BGK589934 BQG589934 CAC589934 CJY589934 CTU589934 DDQ589934 DNM589934 DXI589934 EHE589934 ERA589934 FAW589934 FKS589934 FUO589934 GEK589934 GOG589934 GYC589934 HHY589934 HRU589934 IBQ589934 ILM589934 IVI589934 JFE589934 JPA589934 JYW589934 KIS589934 KSO589934 LCK589934 LMG589934 LWC589934 MFY589934 MPU589934 MZQ589934 NJM589934 NTI589934 ODE589934 ONA589934 OWW589934 PGS589934 PQO589934 QAK589934 QKG589934 QUC589934 RDY589934 RNU589934 RXQ589934 SHM589934 SRI589934 TBE589934 TLA589934 TUW589934 UES589934 UOO589934 UYK589934 VIG589934 VSC589934 WBY589934 WLU589934 WVQ589934 I655470 JE655470 TA655470 ACW655470 AMS655470 AWO655470 BGK655470 BQG655470 CAC655470 CJY655470 CTU655470 DDQ655470 DNM655470 DXI655470 EHE655470 ERA655470 FAW655470 FKS655470 FUO655470 GEK655470 GOG655470 GYC655470 HHY655470 HRU655470 IBQ655470 ILM655470 IVI655470 JFE655470 JPA655470 JYW655470 KIS655470 KSO655470 LCK655470 LMG655470 LWC655470 MFY655470 MPU655470 MZQ655470 NJM655470 NTI655470 ODE655470 ONA655470 OWW655470 PGS655470 PQO655470 QAK655470 QKG655470 QUC655470 RDY655470 RNU655470 RXQ655470 SHM655470 SRI655470 TBE655470 TLA655470 TUW655470 UES655470 UOO655470 UYK655470 VIG655470 VSC655470 WBY655470 WLU655470 WVQ655470 I721006 JE721006 TA721006 ACW721006 AMS721006 AWO721006 BGK721006 BQG721006 CAC721006 CJY721006 CTU721006 DDQ721006 DNM721006 DXI721006 EHE721006 ERA721006 FAW721006 FKS721006 FUO721006 GEK721006 GOG721006 GYC721006 HHY721006 HRU721006 IBQ721006 ILM721006 IVI721006 JFE721006 JPA721006 JYW721006 KIS721006 KSO721006 LCK721006 LMG721006 LWC721006 MFY721006 MPU721006 MZQ721006 NJM721006 NTI721006 ODE721006 ONA721006 OWW721006 PGS721006 PQO721006 QAK721006 QKG721006 QUC721006 RDY721006 RNU721006 RXQ721006 SHM721006 SRI721006 TBE721006 TLA721006 TUW721006 UES721006 UOO721006 UYK721006 VIG721006 VSC721006 WBY721006 WLU721006 WVQ721006 I786542 JE786542 TA786542 ACW786542 AMS786542 AWO786542 BGK786542 BQG786542 CAC786542 CJY786542 CTU786542 DDQ786542 DNM786542 DXI786542 EHE786542 ERA786542 FAW786542 FKS786542 FUO786542 GEK786542 GOG786542 GYC786542 HHY786542 HRU786542 IBQ786542 ILM786542 IVI786542 JFE786542 JPA786542 JYW786542 KIS786542 KSO786542 LCK786542 LMG786542 LWC786542 MFY786542 MPU786542 MZQ786542 NJM786542 NTI786542 ODE786542 ONA786542 OWW786542 PGS786542 PQO786542 QAK786542 QKG786542 QUC786542 RDY786542 RNU786542 RXQ786542 SHM786542 SRI786542 TBE786542 TLA786542 TUW786542 UES786542 UOO786542 UYK786542 VIG786542 VSC786542 WBY786542 WLU786542 WVQ786542 I852078 JE852078 TA852078 ACW852078 AMS852078 AWO852078 BGK852078 BQG852078 CAC852078 CJY852078 CTU852078 DDQ852078 DNM852078 DXI852078 EHE852078 ERA852078 FAW852078 FKS852078 FUO852078 GEK852078 GOG852078 GYC852078 HHY852078 HRU852078 IBQ852078 ILM852078 IVI852078 JFE852078 JPA852078 JYW852078 KIS852078 KSO852078 LCK852078 LMG852078 LWC852078 MFY852078 MPU852078 MZQ852078 NJM852078 NTI852078 ODE852078 ONA852078 OWW852078 PGS852078 PQO852078 QAK852078 QKG852078 QUC852078 RDY852078 RNU852078 RXQ852078 SHM852078 SRI852078 TBE852078 TLA852078 TUW852078 UES852078 UOO852078 UYK852078 VIG852078 VSC852078 WBY852078 WLU852078 WVQ852078 I917614 JE917614 TA917614 ACW917614 AMS917614 AWO917614 BGK917614 BQG917614 CAC917614 CJY917614 CTU917614 DDQ917614 DNM917614 DXI917614 EHE917614 ERA917614 FAW917614 FKS917614 FUO917614 GEK917614 GOG917614 GYC917614 HHY917614 HRU917614 IBQ917614 ILM917614 IVI917614 JFE917614 JPA917614 JYW917614 KIS917614 KSO917614 LCK917614 LMG917614 LWC917614 MFY917614 MPU917614 MZQ917614 NJM917614 NTI917614 ODE917614 ONA917614 OWW917614 PGS917614 PQO917614 QAK917614 QKG917614 QUC917614 RDY917614 RNU917614 RXQ917614 SHM917614 SRI917614 TBE917614 TLA917614 TUW917614 UES917614 UOO917614 UYK917614 VIG917614 VSC917614 WBY917614 WLU917614 WVQ917614 I983150 JE983150 TA983150 ACW983150 AMS983150 AWO983150 BGK983150 BQG983150 CAC983150 CJY983150 CTU983150 DDQ983150 DNM983150 DXI983150 EHE983150 ERA983150 FAW983150 FKS983150 FUO983150 GEK983150 GOG983150 GYC983150 HHY983150 HRU983150 IBQ983150 ILM983150 IVI983150 JFE983150 JPA983150 JYW983150 KIS983150 KSO983150 LCK983150 LMG983150 LWC983150 MFY983150 MPU983150 MZQ983150 NJM983150 NTI983150 ODE983150 ONA983150 OWW983150 PGS983150 PQO983150 QAK983150 QKG983150 QUC983150 RDY983150 RNU983150 RXQ983150 SHM983150 SRI983150 TBE983150 TLA983150 TUW983150 UES983150 UOO983150 UYK983150 VIG983150 VSC983150 WBY983150 WLU983150 WVQ983150">
      <formula1>$BE$3:$BE$4</formula1>
    </dataValidation>
    <dataValidation type="list" allowBlank="1" showInputMessage="1" showErrorMessage="1" sqref="I111 JE111 TA111 ACW111 AMS111 AWO111 BGK111 BQG111 CAC111 CJY111 CTU111 DDQ111 DNM111 DXI111 EHE111 ERA111 FAW111 FKS111 FUO111 GEK111 GOG111 GYC111 HHY111 HRU111 IBQ111 ILM111 IVI111 JFE111 JPA111 JYW111 KIS111 KSO111 LCK111 LMG111 LWC111 MFY111 MPU111 MZQ111 NJM111 NTI111 ODE111 ONA111 OWW111 PGS111 PQO111 QAK111 QKG111 QUC111 RDY111 RNU111 RXQ111 SHM111 SRI111 TBE111 TLA111 TUW111 UES111 UOO111 UYK111 VIG111 VSC111 WBY111 WLU111 WVQ111 I65647 JE65647 TA65647 ACW65647 AMS65647 AWO65647 BGK65647 BQG65647 CAC65647 CJY65647 CTU65647 DDQ65647 DNM65647 DXI65647 EHE65647 ERA65647 FAW65647 FKS65647 FUO65647 GEK65647 GOG65647 GYC65647 HHY65647 HRU65647 IBQ65647 ILM65647 IVI65647 JFE65647 JPA65647 JYW65647 KIS65647 KSO65647 LCK65647 LMG65647 LWC65647 MFY65647 MPU65647 MZQ65647 NJM65647 NTI65647 ODE65647 ONA65647 OWW65647 PGS65647 PQO65647 QAK65647 QKG65647 QUC65647 RDY65647 RNU65647 RXQ65647 SHM65647 SRI65647 TBE65647 TLA65647 TUW65647 UES65647 UOO65647 UYK65647 VIG65647 VSC65647 WBY65647 WLU65647 WVQ65647 I131183 JE131183 TA131183 ACW131183 AMS131183 AWO131183 BGK131183 BQG131183 CAC131183 CJY131183 CTU131183 DDQ131183 DNM131183 DXI131183 EHE131183 ERA131183 FAW131183 FKS131183 FUO131183 GEK131183 GOG131183 GYC131183 HHY131183 HRU131183 IBQ131183 ILM131183 IVI131183 JFE131183 JPA131183 JYW131183 KIS131183 KSO131183 LCK131183 LMG131183 LWC131183 MFY131183 MPU131183 MZQ131183 NJM131183 NTI131183 ODE131183 ONA131183 OWW131183 PGS131183 PQO131183 QAK131183 QKG131183 QUC131183 RDY131183 RNU131183 RXQ131183 SHM131183 SRI131183 TBE131183 TLA131183 TUW131183 UES131183 UOO131183 UYK131183 VIG131183 VSC131183 WBY131183 WLU131183 WVQ131183 I196719 JE196719 TA196719 ACW196719 AMS196719 AWO196719 BGK196719 BQG196719 CAC196719 CJY196719 CTU196719 DDQ196719 DNM196719 DXI196719 EHE196719 ERA196719 FAW196719 FKS196719 FUO196719 GEK196719 GOG196719 GYC196719 HHY196719 HRU196719 IBQ196719 ILM196719 IVI196719 JFE196719 JPA196719 JYW196719 KIS196719 KSO196719 LCK196719 LMG196719 LWC196719 MFY196719 MPU196719 MZQ196719 NJM196719 NTI196719 ODE196719 ONA196719 OWW196719 PGS196719 PQO196719 QAK196719 QKG196719 QUC196719 RDY196719 RNU196719 RXQ196719 SHM196719 SRI196719 TBE196719 TLA196719 TUW196719 UES196719 UOO196719 UYK196719 VIG196719 VSC196719 WBY196719 WLU196719 WVQ196719 I262255 JE262255 TA262255 ACW262255 AMS262255 AWO262255 BGK262255 BQG262255 CAC262255 CJY262255 CTU262255 DDQ262255 DNM262255 DXI262255 EHE262255 ERA262255 FAW262255 FKS262255 FUO262255 GEK262255 GOG262255 GYC262255 HHY262255 HRU262255 IBQ262255 ILM262255 IVI262255 JFE262255 JPA262255 JYW262255 KIS262255 KSO262255 LCK262255 LMG262255 LWC262255 MFY262255 MPU262255 MZQ262255 NJM262255 NTI262255 ODE262255 ONA262255 OWW262255 PGS262255 PQO262255 QAK262255 QKG262255 QUC262255 RDY262255 RNU262255 RXQ262255 SHM262255 SRI262255 TBE262255 TLA262255 TUW262255 UES262255 UOO262255 UYK262255 VIG262255 VSC262255 WBY262255 WLU262255 WVQ262255 I327791 JE327791 TA327791 ACW327791 AMS327791 AWO327791 BGK327791 BQG327791 CAC327791 CJY327791 CTU327791 DDQ327791 DNM327791 DXI327791 EHE327791 ERA327791 FAW327791 FKS327791 FUO327791 GEK327791 GOG327791 GYC327791 HHY327791 HRU327791 IBQ327791 ILM327791 IVI327791 JFE327791 JPA327791 JYW327791 KIS327791 KSO327791 LCK327791 LMG327791 LWC327791 MFY327791 MPU327791 MZQ327791 NJM327791 NTI327791 ODE327791 ONA327791 OWW327791 PGS327791 PQO327791 QAK327791 QKG327791 QUC327791 RDY327791 RNU327791 RXQ327791 SHM327791 SRI327791 TBE327791 TLA327791 TUW327791 UES327791 UOO327791 UYK327791 VIG327791 VSC327791 WBY327791 WLU327791 WVQ327791 I393327 JE393327 TA393327 ACW393327 AMS393327 AWO393327 BGK393327 BQG393327 CAC393327 CJY393327 CTU393327 DDQ393327 DNM393327 DXI393327 EHE393327 ERA393327 FAW393327 FKS393327 FUO393327 GEK393327 GOG393327 GYC393327 HHY393327 HRU393327 IBQ393327 ILM393327 IVI393327 JFE393327 JPA393327 JYW393327 KIS393327 KSO393327 LCK393327 LMG393327 LWC393327 MFY393327 MPU393327 MZQ393327 NJM393327 NTI393327 ODE393327 ONA393327 OWW393327 PGS393327 PQO393327 QAK393327 QKG393327 QUC393327 RDY393327 RNU393327 RXQ393327 SHM393327 SRI393327 TBE393327 TLA393327 TUW393327 UES393327 UOO393327 UYK393327 VIG393327 VSC393327 WBY393327 WLU393327 WVQ393327 I458863 JE458863 TA458863 ACW458863 AMS458863 AWO458863 BGK458863 BQG458863 CAC458863 CJY458863 CTU458863 DDQ458863 DNM458863 DXI458863 EHE458863 ERA458863 FAW458863 FKS458863 FUO458863 GEK458863 GOG458863 GYC458863 HHY458863 HRU458863 IBQ458863 ILM458863 IVI458863 JFE458863 JPA458863 JYW458863 KIS458863 KSO458863 LCK458863 LMG458863 LWC458863 MFY458863 MPU458863 MZQ458863 NJM458863 NTI458863 ODE458863 ONA458863 OWW458863 PGS458863 PQO458863 QAK458863 QKG458863 QUC458863 RDY458863 RNU458863 RXQ458863 SHM458863 SRI458863 TBE458863 TLA458863 TUW458863 UES458863 UOO458863 UYK458863 VIG458863 VSC458863 WBY458863 WLU458863 WVQ458863 I524399 JE524399 TA524399 ACW524399 AMS524399 AWO524399 BGK524399 BQG524399 CAC524399 CJY524399 CTU524399 DDQ524399 DNM524399 DXI524399 EHE524399 ERA524399 FAW524399 FKS524399 FUO524399 GEK524399 GOG524399 GYC524399 HHY524399 HRU524399 IBQ524399 ILM524399 IVI524399 JFE524399 JPA524399 JYW524399 KIS524399 KSO524399 LCK524399 LMG524399 LWC524399 MFY524399 MPU524399 MZQ524399 NJM524399 NTI524399 ODE524399 ONA524399 OWW524399 PGS524399 PQO524399 QAK524399 QKG524399 QUC524399 RDY524399 RNU524399 RXQ524399 SHM524399 SRI524399 TBE524399 TLA524399 TUW524399 UES524399 UOO524399 UYK524399 VIG524399 VSC524399 WBY524399 WLU524399 WVQ524399 I589935 JE589935 TA589935 ACW589935 AMS589935 AWO589935 BGK589935 BQG589935 CAC589935 CJY589935 CTU589935 DDQ589935 DNM589935 DXI589935 EHE589935 ERA589935 FAW589935 FKS589935 FUO589935 GEK589935 GOG589935 GYC589935 HHY589935 HRU589935 IBQ589935 ILM589935 IVI589935 JFE589935 JPA589935 JYW589935 KIS589935 KSO589935 LCK589935 LMG589935 LWC589935 MFY589935 MPU589935 MZQ589935 NJM589935 NTI589935 ODE589935 ONA589935 OWW589935 PGS589935 PQO589935 QAK589935 QKG589935 QUC589935 RDY589935 RNU589935 RXQ589935 SHM589935 SRI589935 TBE589935 TLA589935 TUW589935 UES589935 UOO589935 UYK589935 VIG589935 VSC589935 WBY589935 WLU589935 WVQ589935 I655471 JE655471 TA655471 ACW655471 AMS655471 AWO655471 BGK655471 BQG655471 CAC655471 CJY655471 CTU655471 DDQ655471 DNM655471 DXI655471 EHE655471 ERA655471 FAW655471 FKS655471 FUO655471 GEK655471 GOG655471 GYC655471 HHY655471 HRU655471 IBQ655471 ILM655471 IVI655471 JFE655471 JPA655471 JYW655471 KIS655471 KSO655471 LCK655471 LMG655471 LWC655471 MFY655471 MPU655471 MZQ655471 NJM655471 NTI655471 ODE655471 ONA655471 OWW655471 PGS655471 PQO655471 QAK655471 QKG655471 QUC655471 RDY655471 RNU655471 RXQ655471 SHM655471 SRI655471 TBE655471 TLA655471 TUW655471 UES655471 UOO655471 UYK655471 VIG655471 VSC655471 WBY655471 WLU655471 WVQ655471 I721007 JE721007 TA721007 ACW721007 AMS721007 AWO721007 BGK721007 BQG721007 CAC721007 CJY721007 CTU721007 DDQ721007 DNM721007 DXI721007 EHE721007 ERA721007 FAW721007 FKS721007 FUO721007 GEK721007 GOG721007 GYC721007 HHY721007 HRU721007 IBQ721007 ILM721007 IVI721007 JFE721007 JPA721007 JYW721007 KIS721007 KSO721007 LCK721007 LMG721007 LWC721007 MFY721007 MPU721007 MZQ721007 NJM721007 NTI721007 ODE721007 ONA721007 OWW721007 PGS721007 PQO721007 QAK721007 QKG721007 QUC721007 RDY721007 RNU721007 RXQ721007 SHM721007 SRI721007 TBE721007 TLA721007 TUW721007 UES721007 UOO721007 UYK721007 VIG721007 VSC721007 WBY721007 WLU721007 WVQ721007 I786543 JE786543 TA786543 ACW786543 AMS786543 AWO786543 BGK786543 BQG786543 CAC786543 CJY786543 CTU786543 DDQ786543 DNM786543 DXI786543 EHE786543 ERA786543 FAW786543 FKS786543 FUO786543 GEK786543 GOG786543 GYC786543 HHY786543 HRU786543 IBQ786543 ILM786543 IVI786543 JFE786543 JPA786543 JYW786543 KIS786543 KSO786543 LCK786543 LMG786543 LWC786543 MFY786543 MPU786543 MZQ786543 NJM786543 NTI786543 ODE786543 ONA786543 OWW786543 PGS786543 PQO786543 QAK786543 QKG786543 QUC786543 RDY786543 RNU786543 RXQ786543 SHM786543 SRI786543 TBE786543 TLA786543 TUW786543 UES786543 UOO786543 UYK786543 VIG786543 VSC786543 WBY786543 WLU786543 WVQ786543 I852079 JE852079 TA852079 ACW852079 AMS852079 AWO852079 BGK852079 BQG852079 CAC852079 CJY852079 CTU852079 DDQ852079 DNM852079 DXI852079 EHE852079 ERA852079 FAW852079 FKS852079 FUO852079 GEK852079 GOG852079 GYC852079 HHY852079 HRU852079 IBQ852079 ILM852079 IVI852079 JFE852079 JPA852079 JYW852079 KIS852079 KSO852079 LCK852079 LMG852079 LWC852079 MFY852079 MPU852079 MZQ852079 NJM852079 NTI852079 ODE852079 ONA852079 OWW852079 PGS852079 PQO852079 QAK852079 QKG852079 QUC852079 RDY852079 RNU852079 RXQ852079 SHM852079 SRI852079 TBE852079 TLA852079 TUW852079 UES852079 UOO852079 UYK852079 VIG852079 VSC852079 WBY852079 WLU852079 WVQ852079 I917615 JE917615 TA917615 ACW917615 AMS917615 AWO917615 BGK917615 BQG917615 CAC917615 CJY917615 CTU917615 DDQ917615 DNM917615 DXI917615 EHE917615 ERA917615 FAW917615 FKS917615 FUO917615 GEK917615 GOG917615 GYC917615 HHY917615 HRU917615 IBQ917615 ILM917615 IVI917615 JFE917615 JPA917615 JYW917615 KIS917615 KSO917615 LCK917615 LMG917615 LWC917615 MFY917615 MPU917615 MZQ917615 NJM917615 NTI917615 ODE917615 ONA917615 OWW917615 PGS917615 PQO917615 QAK917615 QKG917615 QUC917615 RDY917615 RNU917615 RXQ917615 SHM917615 SRI917615 TBE917615 TLA917615 TUW917615 UES917615 UOO917615 UYK917615 VIG917615 VSC917615 WBY917615 WLU917615 WVQ917615 I983151 JE983151 TA983151 ACW983151 AMS983151 AWO983151 BGK983151 BQG983151 CAC983151 CJY983151 CTU983151 DDQ983151 DNM983151 DXI983151 EHE983151 ERA983151 FAW983151 FKS983151 FUO983151 GEK983151 GOG983151 GYC983151 HHY983151 HRU983151 IBQ983151 ILM983151 IVI983151 JFE983151 JPA983151 JYW983151 KIS983151 KSO983151 LCK983151 LMG983151 LWC983151 MFY983151 MPU983151 MZQ983151 NJM983151 NTI983151 ODE983151 ONA983151 OWW983151 PGS983151 PQO983151 QAK983151 QKG983151 QUC983151 RDY983151 RNU983151 RXQ983151 SHM983151 SRI983151 TBE983151 TLA983151 TUW983151 UES983151 UOO983151 UYK983151 VIG983151 VSC983151 WBY983151 WLU983151 WVQ983151">
      <formula1>$BF$3:$BF$8</formula1>
    </dataValidation>
    <dataValidation type="list" allowBlank="1" showInputMessage="1" showErrorMessage="1" sqref="I112 JE112 TA112 ACW112 AMS112 AWO112 BGK112 BQG112 CAC112 CJY112 CTU112 DDQ112 DNM112 DXI112 EHE112 ERA112 FAW112 FKS112 FUO112 GEK112 GOG112 GYC112 HHY112 HRU112 IBQ112 ILM112 IVI112 JFE112 JPA112 JYW112 KIS112 KSO112 LCK112 LMG112 LWC112 MFY112 MPU112 MZQ112 NJM112 NTI112 ODE112 ONA112 OWW112 PGS112 PQO112 QAK112 QKG112 QUC112 RDY112 RNU112 RXQ112 SHM112 SRI112 TBE112 TLA112 TUW112 UES112 UOO112 UYK112 VIG112 VSC112 WBY112 WLU112 WVQ112 I65648 JE65648 TA65648 ACW65648 AMS65648 AWO65648 BGK65648 BQG65648 CAC65648 CJY65648 CTU65648 DDQ65648 DNM65648 DXI65648 EHE65648 ERA65648 FAW65648 FKS65648 FUO65648 GEK65648 GOG65648 GYC65648 HHY65648 HRU65648 IBQ65648 ILM65648 IVI65648 JFE65648 JPA65648 JYW65648 KIS65648 KSO65648 LCK65648 LMG65648 LWC65648 MFY65648 MPU65648 MZQ65648 NJM65648 NTI65648 ODE65648 ONA65648 OWW65648 PGS65648 PQO65648 QAK65648 QKG65648 QUC65648 RDY65648 RNU65648 RXQ65648 SHM65648 SRI65648 TBE65648 TLA65648 TUW65648 UES65648 UOO65648 UYK65648 VIG65648 VSC65648 WBY65648 WLU65648 WVQ65648 I131184 JE131184 TA131184 ACW131184 AMS131184 AWO131184 BGK131184 BQG131184 CAC131184 CJY131184 CTU131184 DDQ131184 DNM131184 DXI131184 EHE131184 ERA131184 FAW131184 FKS131184 FUO131184 GEK131184 GOG131184 GYC131184 HHY131184 HRU131184 IBQ131184 ILM131184 IVI131184 JFE131184 JPA131184 JYW131184 KIS131184 KSO131184 LCK131184 LMG131184 LWC131184 MFY131184 MPU131184 MZQ131184 NJM131184 NTI131184 ODE131184 ONA131184 OWW131184 PGS131184 PQO131184 QAK131184 QKG131184 QUC131184 RDY131184 RNU131184 RXQ131184 SHM131184 SRI131184 TBE131184 TLA131184 TUW131184 UES131184 UOO131184 UYK131184 VIG131184 VSC131184 WBY131184 WLU131184 WVQ131184 I196720 JE196720 TA196720 ACW196720 AMS196720 AWO196720 BGK196720 BQG196720 CAC196720 CJY196720 CTU196720 DDQ196720 DNM196720 DXI196720 EHE196720 ERA196720 FAW196720 FKS196720 FUO196720 GEK196720 GOG196720 GYC196720 HHY196720 HRU196720 IBQ196720 ILM196720 IVI196720 JFE196720 JPA196720 JYW196720 KIS196720 KSO196720 LCK196720 LMG196720 LWC196720 MFY196720 MPU196720 MZQ196720 NJM196720 NTI196720 ODE196720 ONA196720 OWW196720 PGS196720 PQO196720 QAK196720 QKG196720 QUC196720 RDY196720 RNU196720 RXQ196720 SHM196720 SRI196720 TBE196720 TLA196720 TUW196720 UES196720 UOO196720 UYK196720 VIG196720 VSC196720 WBY196720 WLU196720 WVQ196720 I262256 JE262256 TA262256 ACW262256 AMS262256 AWO262256 BGK262256 BQG262256 CAC262256 CJY262256 CTU262256 DDQ262256 DNM262256 DXI262256 EHE262256 ERA262256 FAW262256 FKS262256 FUO262256 GEK262256 GOG262256 GYC262256 HHY262256 HRU262256 IBQ262256 ILM262256 IVI262256 JFE262256 JPA262256 JYW262256 KIS262256 KSO262256 LCK262256 LMG262256 LWC262256 MFY262256 MPU262256 MZQ262256 NJM262256 NTI262256 ODE262256 ONA262256 OWW262256 PGS262256 PQO262256 QAK262256 QKG262256 QUC262256 RDY262256 RNU262256 RXQ262256 SHM262256 SRI262256 TBE262256 TLA262256 TUW262256 UES262256 UOO262256 UYK262256 VIG262256 VSC262256 WBY262256 WLU262256 WVQ262256 I327792 JE327792 TA327792 ACW327792 AMS327792 AWO327792 BGK327792 BQG327792 CAC327792 CJY327792 CTU327792 DDQ327792 DNM327792 DXI327792 EHE327792 ERA327792 FAW327792 FKS327792 FUO327792 GEK327792 GOG327792 GYC327792 HHY327792 HRU327792 IBQ327792 ILM327792 IVI327792 JFE327792 JPA327792 JYW327792 KIS327792 KSO327792 LCK327792 LMG327792 LWC327792 MFY327792 MPU327792 MZQ327792 NJM327792 NTI327792 ODE327792 ONA327792 OWW327792 PGS327792 PQO327792 QAK327792 QKG327792 QUC327792 RDY327792 RNU327792 RXQ327792 SHM327792 SRI327792 TBE327792 TLA327792 TUW327792 UES327792 UOO327792 UYK327792 VIG327792 VSC327792 WBY327792 WLU327792 WVQ327792 I393328 JE393328 TA393328 ACW393328 AMS393328 AWO393328 BGK393328 BQG393328 CAC393328 CJY393328 CTU393328 DDQ393328 DNM393328 DXI393328 EHE393328 ERA393328 FAW393328 FKS393328 FUO393328 GEK393328 GOG393328 GYC393328 HHY393328 HRU393328 IBQ393328 ILM393328 IVI393328 JFE393328 JPA393328 JYW393328 KIS393328 KSO393328 LCK393328 LMG393328 LWC393328 MFY393328 MPU393328 MZQ393328 NJM393328 NTI393328 ODE393328 ONA393328 OWW393328 PGS393328 PQO393328 QAK393328 QKG393328 QUC393328 RDY393328 RNU393328 RXQ393328 SHM393328 SRI393328 TBE393328 TLA393328 TUW393328 UES393328 UOO393328 UYK393328 VIG393328 VSC393328 WBY393328 WLU393328 WVQ393328 I458864 JE458864 TA458864 ACW458864 AMS458864 AWO458864 BGK458864 BQG458864 CAC458864 CJY458864 CTU458864 DDQ458864 DNM458864 DXI458864 EHE458864 ERA458864 FAW458864 FKS458864 FUO458864 GEK458864 GOG458864 GYC458864 HHY458864 HRU458864 IBQ458864 ILM458864 IVI458864 JFE458864 JPA458864 JYW458864 KIS458864 KSO458864 LCK458864 LMG458864 LWC458864 MFY458864 MPU458864 MZQ458864 NJM458864 NTI458864 ODE458864 ONA458864 OWW458864 PGS458864 PQO458864 QAK458864 QKG458864 QUC458864 RDY458864 RNU458864 RXQ458864 SHM458864 SRI458864 TBE458864 TLA458864 TUW458864 UES458864 UOO458864 UYK458864 VIG458864 VSC458864 WBY458864 WLU458864 WVQ458864 I524400 JE524400 TA524400 ACW524400 AMS524400 AWO524400 BGK524400 BQG524400 CAC524400 CJY524400 CTU524400 DDQ524400 DNM524400 DXI524400 EHE524400 ERA524400 FAW524400 FKS524400 FUO524400 GEK524400 GOG524400 GYC524400 HHY524400 HRU524400 IBQ524400 ILM524400 IVI524400 JFE524400 JPA524400 JYW524400 KIS524400 KSO524400 LCK524400 LMG524400 LWC524400 MFY524400 MPU524400 MZQ524400 NJM524400 NTI524400 ODE524400 ONA524400 OWW524400 PGS524400 PQO524400 QAK524400 QKG524400 QUC524400 RDY524400 RNU524400 RXQ524400 SHM524400 SRI524400 TBE524400 TLA524400 TUW524400 UES524400 UOO524400 UYK524400 VIG524400 VSC524400 WBY524400 WLU524400 WVQ524400 I589936 JE589936 TA589936 ACW589936 AMS589936 AWO589936 BGK589936 BQG589936 CAC589936 CJY589936 CTU589936 DDQ589936 DNM589936 DXI589936 EHE589936 ERA589936 FAW589936 FKS589936 FUO589936 GEK589936 GOG589936 GYC589936 HHY589936 HRU589936 IBQ589936 ILM589936 IVI589936 JFE589936 JPA589936 JYW589936 KIS589936 KSO589936 LCK589936 LMG589936 LWC589936 MFY589936 MPU589936 MZQ589936 NJM589936 NTI589936 ODE589936 ONA589936 OWW589936 PGS589936 PQO589936 QAK589936 QKG589936 QUC589936 RDY589936 RNU589936 RXQ589936 SHM589936 SRI589936 TBE589936 TLA589936 TUW589936 UES589936 UOO589936 UYK589936 VIG589936 VSC589936 WBY589936 WLU589936 WVQ589936 I655472 JE655472 TA655472 ACW655472 AMS655472 AWO655472 BGK655472 BQG655472 CAC655472 CJY655472 CTU655472 DDQ655472 DNM655472 DXI655472 EHE655472 ERA655472 FAW655472 FKS655472 FUO655472 GEK655472 GOG655472 GYC655472 HHY655472 HRU655472 IBQ655472 ILM655472 IVI655472 JFE655472 JPA655472 JYW655472 KIS655472 KSO655472 LCK655472 LMG655472 LWC655472 MFY655472 MPU655472 MZQ655472 NJM655472 NTI655472 ODE655472 ONA655472 OWW655472 PGS655472 PQO655472 QAK655472 QKG655472 QUC655472 RDY655472 RNU655472 RXQ655472 SHM655472 SRI655472 TBE655472 TLA655472 TUW655472 UES655472 UOO655472 UYK655472 VIG655472 VSC655472 WBY655472 WLU655472 WVQ655472 I721008 JE721008 TA721008 ACW721008 AMS721008 AWO721008 BGK721008 BQG721008 CAC721008 CJY721008 CTU721008 DDQ721008 DNM721008 DXI721008 EHE721008 ERA721008 FAW721008 FKS721008 FUO721008 GEK721008 GOG721008 GYC721008 HHY721008 HRU721008 IBQ721008 ILM721008 IVI721008 JFE721008 JPA721008 JYW721008 KIS721008 KSO721008 LCK721008 LMG721008 LWC721008 MFY721008 MPU721008 MZQ721008 NJM721008 NTI721008 ODE721008 ONA721008 OWW721008 PGS721008 PQO721008 QAK721008 QKG721008 QUC721008 RDY721008 RNU721008 RXQ721008 SHM721008 SRI721008 TBE721008 TLA721008 TUW721008 UES721008 UOO721008 UYK721008 VIG721008 VSC721008 WBY721008 WLU721008 WVQ721008 I786544 JE786544 TA786544 ACW786544 AMS786544 AWO786544 BGK786544 BQG786544 CAC786544 CJY786544 CTU786544 DDQ786544 DNM786544 DXI786544 EHE786544 ERA786544 FAW786544 FKS786544 FUO786544 GEK786544 GOG786544 GYC786544 HHY786544 HRU786544 IBQ786544 ILM786544 IVI786544 JFE786544 JPA786544 JYW786544 KIS786544 KSO786544 LCK786544 LMG786544 LWC786544 MFY786544 MPU786544 MZQ786544 NJM786544 NTI786544 ODE786544 ONA786544 OWW786544 PGS786544 PQO786544 QAK786544 QKG786544 QUC786544 RDY786544 RNU786544 RXQ786544 SHM786544 SRI786544 TBE786544 TLA786544 TUW786544 UES786544 UOO786544 UYK786544 VIG786544 VSC786544 WBY786544 WLU786544 WVQ786544 I852080 JE852080 TA852080 ACW852080 AMS852080 AWO852080 BGK852080 BQG852080 CAC852080 CJY852080 CTU852080 DDQ852080 DNM852080 DXI852080 EHE852080 ERA852080 FAW852080 FKS852080 FUO852080 GEK852080 GOG852080 GYC852080 HHY852080 HRU852080 IBQ852080 ILM852080 IVI852080 JFE852080 JPA852080 JYW852080 KIS852080 KSO852080 LCK852080 LMG852080 LWC852080 MFY852080 MPU852080 MZQ852080 NJM852080 NTI852080 ODE852080 ONA852080 OWW852080 PGS852080 PQO852080 QAK852080 QKG852080 QUC852080 RDY852080 RNU852080 RXQ852080 SHM852080 SRI852080 TBE852080 TLA852080 TUW852080 UES852080 UOO852080 UYK852080 VIG852080 VSC852080 WBY852080 WLU852080 WVQ852080 I917616 JE917616 TA917616 ACW917616 AMS917616 AWO917616 BGK917616 BQG917616 CAC917616 CJY917616 CTU917616 DDQ917616 DNM917616 DXI917616 EHE917616 ERA917616 FAW917616 FKS917616 FUO917616 GEK917616 GOG917616 GYC917616 HHY917616 HRU917616 IBQ917616 ILM917616 IVI917616 JFE917616 JPA917616 JYW917616 KIS917616 KSO917616 LCK917616 LMG917616 LWC917616 MFY917616 MPU917616 MZQ917616 NJM917616 NTI917616 ODE917616 ONA917616 OWW917616 PGS917616 PQO917616 QAK917616 QKG917616 QUC917616 RDY917616 RNU917616 RXQ917616 SHM917616 SRI917616 TBE917616 TLA917616 TUW917616 UES917616 UOO917616 UYK917616 VIG917616 VSC917616 WBY917616 WLU917616 WVQ917616 I983152 JE983152 TA983152 ACW983152 AMS983152 AWO983152 BGK983152 BQG983152 CAC983152 CJY983152 CTU983152 DDQ983152 DNM983152 DXI983152 EHE983152 ERA983152 FAW983152 FKS983152 FUO983152 GEK983152 GOG983152 GYC983152 HHY983152 HRU983152 IBQ983152 ILM983152 IVI983152 JFE983152 JPA983152 JYW983152 KIS983152 KSO983152 LCK983152 LMG983152 LWC983152 MFY983152 MPU983152 MZQ983152 NJM983152 NTI983152 ODE983152 ONA983152 OWW983152 PGS983152 PQO983152 QAK983152 QKG983152 QUC983152 RDY983152 RNU983152 RXQ983152 SHM983152 SRI983152 TBE983152 TLA983152 TUW983152 UES983152 UOO983152 UYK983152 VIG983152 VSC983152 WBY983152 WLU983152 WVQ983152">
      <formula1>$BG$3:$BG$8</formula1>
    </dataValidation>
    <dataValidation type="list" allowBlank="1" showInputMessage="1" showErrorMessage="1" sqref="I113 JE113 TA113 ACW113 AMS113 AWO113 BGK113 BQG113 CAC113 CJY113 CTU113 DDQ113 DNM113 DXI113 EHE113 ERA113 FAW113 FKS113 FUO113 GEK113 GOG113 GYC113 HHY113 HRU113 IBQ113 ILM113 IVI113 JFE113 JPA113 JYW113 KIS113 KSO113 LCK113 LMG113 LWC113 MFY113 MPU113 MZQ113 NJM113 NTI113 ODE113 ONA113 OWW113 PGS113 PQO113 QAK113 QKG113 QUC113 RDY113 RNU113 RXQ113 SHM113 SRI113 TBE113 TLA113 TUW113 UES113 UOO113 UYK113 VIG113 VSC113 WBY113 WLU113 WVQ113 I65649 JE65649 TA65649 ACW65649 AMS65649 AWO65649 BGK65649 BQG65649 CAC65649 CJY65649 CTU65649 DDQ65649 DNM65649 DXI65649 EHE65649 ERA65649 FAW65649 FKS65649 FUO65649 GEK65649 GOG65649 GYC65649 HHY65649 HRU65649 IBQ65649 ILM65649 IVI65649 JFE65649 JPA65649 JYW65649 KIS65649 KSO65649 LCK65649 LMG65649 LWC65649 MFY65649 MPU65649 MZQ65649 NJM65649 NTI65649 ODE65649 ONA65649 OWW65649 PGS65649 PQO65649 QAK65649 QKG65649 QUC65649 RDY65649 RNU65649 RXQ65649 SHM65649 SRI65649 TBE65649 TLA65649 TUW65649 UES65649 UOO65649 UYK65649 VIG65649 VSC65649 WBY65649 WLU65649 WVQ65649 I131185 JE131185 TA131185 ACW131185 AMS131185 AWO131185 BGK131185 BQG131185 CAC131185 CJY131185 CTU131185 DDQ131185 DNM131185 DXI131185 EHE131185 ERA131185 FAW131185 FKS131185 FUO131185 GEK131185 GOG131185 GYC131185 HHY131185 HRU131185 IBQ131185 ILM131185 IVI131185 JFE131185 JPA131185 JYW131185 KIS131185 KSO131185 LCK131185 LMG131185 LWC131185 MFY131185 MPU131185 MZQ131185 NJM131185 NTI131185 ODE131185 ONA131185 OWW131185 PGS131185 PQO131185 QAK131185 QKG131185 QUC131185 RDY131185 RNU131185 RXQ131185 SHM131185 SRI131185 TBE131185 TLA131185 TUW131185 UES131185 UOO131185 UYK131185 VIG131185 VSC131185 WBY131185 WLU131185 WVQ131185 I196721 JE196721 TA196721 ACW196721 AMS196721 AWO196721 BGK196721 BQG196721 CAC196721 CJY196721 CTU196721 DDQ196721 DNM196721 DXI196721 EHE196721 ERA196721 FAW196721 FKS196721 FUO196721 GEK196721 GOG196721 GYC196721 HHY196721 HRU196721 IBQ196721 ILM196721 IVI196721 JFE196721 JPA196721 JYW196721 KIS196721 KSO196721 LCK196721 LMG196721 LWC196721 MFY196721 MPU196721 MZQ196721 NJM196721 NTI196721 ODE196721 ONA196721 OWW196721 PGS196721 PQO196721 QAK196721 QKG196721 QUC196721 RDY196721 RNU196721 RXQ196721 SHM196721 SRI196721 TBE196721 TLA196721 TUW196721 UES196721 UOO196721 UYK196721 VIG196721 VSC196721 WBY196721 WLU196721 WVQ196721 I262257 JE262257 TA262257 ACW262257 AMS262257 AWO262257 BGK262257 BQG262257 CAC262257 CJY262257 CTU262257 DDQ262257 DNM262257 DXI262257 EHE262257 ERA262257 FAW262257 FKS262257 FUO262257 GEK262257 GOG262257 GYC262257 HHY262257 HRU262257 IBQ262257 ILM262257 IVI262257 JFE262257 JPA262257 JYW262257 KIS262257 KSO262257 LCK262257 LMG262257 LWC262257 MFY262257 MPU262257 MZQ262257 NJM262257 NTI262257 ODE262257 ONA262257 OWW262257 PGS262257 PQO262257 QAK262257 QKG262257 QUC262257 RDY262257 RNU262257 RXQ262257 SHM262257 SRI262257 TBE262257 TLA262257 TUW262257 UES262257 UOO262257 UYK262257 VIG262257 VSC262257 WBY262257 WLU262257 WVQ262257 I327793 JE327793 TA327793 ACW327793 AMS327793 AWO327793 BGK327793 BQG327793 CAC327793 CJY327793 CTU327793 DDQ327793 DNM327793 DXI327793 EHE327793 ERA327793 FAW327793 FKS327793 FUO327793 GEK327793 GOG327793 GYC327793 HHY327793 HRU327793 IBQ327793 ILM327793 IVI327793 JFE327793 JPA327793 JYW327793 KIS327793 KSO327793 LCK327793 LMG327793 LWC327793 MFY327793 MPU327793 MZQ327793 NJM327793 NTI327793 ODE327793 ONA327793 OWW327793 PGS327793 PQO327793 QAK327793 QKG327793 QUC327793 RDY327793 RNU327793 RXQ327793 SHM327793 SRI327793 TBE327793 TLA327793 TUW327793 UES327793 UOO327793 UYK327793 VIG327793 VSC327793 WBY327793 WLU327793 WVQ327793 I393329 JE393329 TA393329 ACW393329 AMS393329 AWO393329 BGK393329 BQG393329 CAC393329 CJY393329 CTU393329 DDQ393329 DNM393329 DXI393329 EHE393329 ERA393329 FAW393329 FKS393329 FUO393329 GEK393329 GOG393329 GYC393329 HHY393329 HRU393329 IBQ393329 ILM393329 IVI393329 JFE393329 JPA393329 JYW393329 KIS393329 KSO393329 LCK393329 LMG393329 LWC393329 MFY393329 MPU393329 MZQ393329 NJM393329 NTI393329 ODE393329 ONA393329 OWW393329 PGS393329 PQO393329 QAK393329 QKG393329 QUC393329 RDY393329 RNU393329 RXQ393329 SHM393329 SRI393329 TBE393329 TLA393329 TUW393329 UES393329 UOO393329 UYK393329 VIG393329 VSC393329 WBY393329 WLU393329 WVQ393329 I458865 JE458865 TA458865 ACW458865 AMS458865 AWO458865 BGK458865 BQG458865 CAC458865 CJY458865 CTU458865 DDQ458865 DNM458865 DXI458865 EHE458865 ERA458865 FAW458865 FKS458865 FUO458865 GEK458865 GOG458865 GYC458865 HHY458865 HRU458865 IBQ458865 ILM458865 IVI458865 JFE458865 JPA458865 JYW458865 KIS458865 KSO458865 LCK458865 LMG458865 LWC458865 MFY458865 MPU458865 MZQ458865 NJM458865 NTI458865 ODE458865 ONA458865 OWW458865 PGS458865 PQO458865 QAK458865 QKG458865 QUC458865 RDY458865 RNU458865 RXQ458865 SHM458865 SRI458865 TBE458865 TLA458865 TUW458865 UES458865 UOO458865 UYK458865 VIG458865 VSC458865 WBY458865 WLU458865 WVQ458865 I524401 JE524401 TA524401 ACW524401 AMS524401 AWO524401 BGK524401 BQG524401 CAC524401 CJY524401 CTU524401 DDQ524401 DNM524401 DXI524401 EHE524401 ERA524401 FAW524401 FKS524401 FUO524401 GEK524401 GOG524401 GYC524401 HHY524401 HRU524401 IBQ524401 ILM524401 IVI524401 JFE524401 JPA524401 JYW524401 KIS524401 KSO524401 LCK524401 LMG524401 LWC524401 MFY524401 MPU524401 MZQ524401 NJM524401 NTI524401 ODE524401 ONA524401 OWW524401 PGS524401 PQO524401 QAK524401 QKG524401 QUC524401 RDY524401 RNU524401 RXQ524401 SHM524401 SRI524401 TBE524401 TLA524401 TUW524401 UES524401 UOO524401 UYK524401 VIG524401 VSC524401 WBY524401 WLU524401 WVQ524401 I589937 JE589937 TA589937 ACW589937 AMS589937 AWO589937 BGK589937 BQG589937 CAC589937 CJY589937 CTU589937 DDQ589937 DNM589937 DXI589937 EHE589937 ERA589937 FAW589937 FKS589937 FUO589937 GEK589937 GOG589937 GYC589937 HHY589937 HRU589937 IBQ589937 ILM589937 IVI589937 JFE589937 JPA589937 JYW589937 KIS589937 KSO589937 LCK589937 LMG589937 LWC589937 MFY589937 MPU589937 MZQ589937 NJM589937 NTI589937 ODE589937 ONA589937 OWW589937 PGS589937 PQO589937 QAK589937 QKG589937 QUC589937 RDY589937 RNU589937 RXQ589937 SHM589937 SRI589937 TBE589937 TLA589937 TUW589937 UES589937 UOO589937 UYK589937 VIG589937 VSC589937 WBY589937 WLU589937 WVQ589937 I655473 JE655473 TA655473 ACW655473 AMS655473 AWO655473 BGK655473 BQG655473 CAC655473 CJY655473 CTU655473 DDQ655473 DNM655473 DXI655473 EHE655473 ERA655473 FAW655473 FKS655473 FUO655473 GEK655473 GOG655473 GYC655473 HHY655473 HRU655473 IBQ655473 ILM655473 IVI655473 JFE655473 JPA655473 JYW655473 KIS655473 KSO655473 LCK655473 LMG655473 LWC655473 MFY655473 MPU655473 MZQ655473 NJM655473 NTI655473 ODE655473 ONA655473 OWW655473 PGS655473 PQO655473 QAK655473 QKG655473 QUC655473 RDY655473 RNU655473 RXQ655473 SHM655473 SRI655473 TBE655473 TLA655473 TUW655473 UES655473 UOO655473 UYK655473 VIG655473 VSC655473 WBY655473 WLU655473 WVQ655473 I721009 JE721009 TA721009 ACW721009 AMS721009 AWO721009 BGK721009 BQG721009 CAC721009 CJY721009 CTU721009 DDQ721009 DNM721009 DXI721009 EHE721009 ERA721009 FAW721009 FKS721009 FUO721009 GEK721009 GOG721009 GYC721009 HHY721009 HRU721009 IBQ721009 ILM721009 IVI721009 JFE721009 JPA721009 JYW721009 KIS721009 KSO721009 LCK721009 LMG721009 LWC721009 MFY721009 MPU721009 MZQ721009 NJM721009 NTI721009 ODE721009 ONA721009 OWW721009 PGS721009 PQO721009 QAK721009 QKG721009 QUC721009 RDY721009 RNU721009 RXQ721009 SHM721009 SRI721009 TBE721009 TLA721009 TUW721009 UES721009 UOO721009 UYK721009 VIG721009 VSC721009 WBY721009 WLU721009 WVQ721009 I786545 JE786545 TA786545 ACW786545 AMS786545 AWO786545 BGK786545 BQG786545 CAC786545 CJY786545 CTU786545 DDQ786545 DNM786545 DXI786545 EHE786545 ERA786545 FAW786545 FKS786545 FUO786545 GEK786545 GOG786545 GYC786545 HHY786545 HRU786545 IBQ786545 ILM786545 IVI786545 JFE786545 JPA786545 JYW786545 KIS786545 KSO786545 LCK786545 LMG786545 LWC786545 MFY786545 MPU786545 MZQ786545 NJM786545 NTI786545 ODE786545 ONA786545 OWW786545 PGS786545 PQO786545 QAK786545 QKG786545 QUC786545 RDY786545 RNU786545 RXQ786545 SHM786545 SRI786545 TBE786545 TLA786545 TUW786545 UES786545 UOO786545 UYK786545 VIG786545 VSC786545 WBY786545 WLU786545 WVQ786545 I852081 JE852081 TA852081 ACW852081 AMS852081 AWO852081 BGK852081 BQG852081 CAC852081 CJY852081 CTU852081 DDQ852081 DNM852081 DXI852081 EHE852081 ERA852081 FAW852081 FKS852081 FUO852081 GEK852081 GOG852081 GYC852081 HHY852081 HRU852081 IBQ852081 ILM852081 IVI852081 JFE852081 JPA852081 JYW852081 KIS852081 KSO852081 LCK852081 LMG852081 LWC852081 MFY852081 MPU852081 MZQ852081 NJM852081 NTI852081 ODE852081 ONA852081 OWW852081 PGS852081 PQO852081 QAK852081 QKG852081 QUC852081 RDY852081 RNU852081 RXQ852081 SHM852081 SRI852081 TBE852081 TLA852081 TUW852081 UES852081 UOO852081 UYK852081 VIG852081 VSC852081 WBY852081 WLU852081 WVQ852081 I917617 JE917617 TA917617 ACW917617 AMS917617 AWO917617 BGK917617 BQG917617 CAC917617 CJY917617 CTU917617 DDQ917617 DNM917617 DXI917617 EHE917617 ERA917617 FAW917617 FKS917617 FUO917617 GEK917617 GOG917617 GYC917617 HHY917617 HRU917617 IBQ917617 ILM917617 IVI917617 JFE917617 JPA917617 JYW917617 KIS917617 KSO917617 LCK917617 LMG917617 LWC917617 MFY917617 MPU917617 MZQ917617 NJM917617 NTI917617 ODE917617 ONA917617 OWW917617 PGS917617 PQO917617 QAK917617 QKG917617 QUC917617 RDY917617 RNU917617 RXQ917617 SHM917617 SRI917617 TBE917617 TLA917617 TUW917617 UES917617 UOO917617 UYK917617 VIG917617 VSC917617 WBY917617 WLU917617 WVQ917617 I983153 JE983153 TA983153 ACW983153 AMS983153 AWO983153 BGK983153 BQG983153 CAC983153 CJY983153 CTU983153 DDQ983153 DNM983153 DXI983153 EHE983153 ERA983153 FAW983153 FKS983153 FUO983153 GEK983153 GOG983153 GYC983153 HHY983153 HRU983153 IBQ983153 ILM983153 IVI983153 JFE983153 JPA983153 JYW983153 KIS983153 KSO983153 LCK983153 LMG983153 LWC983153 MFY983153 MPU983153 MZQ983153 NJM983153 NTI983153 ODE983153 ONA983153 OWW983153 PGS983153 PQO983153 QAK983153 QKG983153 QUC983153 RDY983153 RNU983153 RXQ983153 SHM983153 SRI983153 TBE983153 TLA983153 TUW983153 UES983153 UOO983153 UYK983153 VIG983153 VSC983153 WBY983153 WLU983153 WVQ983153">
      <formula1>$BH$3:$BH$4</formula1>
    </dataValidation>
    <dataValidation type="list" allowBlank="1" showInputMessage="1" showErrorMessage="1" sqref="I114 JE114 TA114 ACW114 AMS114 AWO114 BGK114 BQG114 CAC114 CJY114 CTU114 DDQ114 DNM114 DXI114 EHE114 ERA114 FAW114 FKS114 FUO114 GEK114 GOG114 GYC114 HHY114 HRU114 IBQ114 ILM114 IVI114 JFE114 JPA114 JYW114 KIS114 KSO114 LCK114 LMG114 LWC114 MFY114 MPU114 MZQ114 NJM114 NTI114 ODE114 ONA114 OWW114 PGS114 PQO114 QAK114 QKG114 QUC114 RDY114 RNU114 RXQ114 SHM114 SRI114 TBE114 TLA114 TUW114 UES114 UOO114 UYK114 VIG114 VSC114 WBY114 WLU114 WVQ114 I65650 JE65650 TA65650 ACW65650 AMS65650 AWO65650 BGK65650 BQG65650 CAC65650 CJY65650 CTU65650 DDQ65650 DNM65650 DXI65650 EHE65650 ERA65650 FAW65650 FKS65650 FUO65650 GEK65650 GOG65650 GYC65650 HHY65650 HRU65650 IBQ65650 ILM65650 IVI65650 JFE65650 JPA65650 JYW65650 KIS65650 KSO65650 LCK65650 LMG65650 LWC65650 MFY65650 MPU65650 MZQ65650 NJM65650 NTI65650 ODE65650 ONA65650 OWW65650 PGS65650 PQO65650 QAK65650 QKG65650 QUC65650 RDY65650 RNU65650 RXQ65650 SHM65650 SRI65650 TBE65650 TLA65650 TUW65650 UES65650 UOO65650 UYK65650 VIG65650 VSC65650 WBY65650 WLU65650 WVQ65650 I131186 JE131186 TA131186 ACW131186 AMS131186 AWO131186 BGK131186 BQG131186 CAC131186 CJY131186 CTU131186 DDQ131186 DNM131186 DXI131186 EHE131186 ERA131186 FAW131186 FKS131186 FUO131186 GEK131186 GOG131186 GYC131186 HHY131186 HRU131186 IBQ131186 ILM131186 IVI131186 JFE131186 JPA131186 JYW131186 KIS131186 KSO131186 LCK131186 LMG131186 LWC131186 MFY131186 MPU131186 MZQ131186 NJM131186 NTI131186 ODE131186 ONA131186 OWW131186 PGS131186 PQO131186 QAK131186 QKG131186 QUC131186 RDY131186 RNU131186 RXQ131186 SHM131186 SRI131186 TBE131186 TLA131186 TUW131186 UES131186 UOO131186 UYK131186 VIG131186 VSC131186 WBY131186 WLU131186 WVQ131186 I196722 JE196722 TA196722 ACW196722 AMS196722 AWO196722 BGK196722 BQG196722 CAC196722 CJY196722 CTU196722 DDQ196722 DNM196722 DXI196722 EHE196722 ERA196722 FAW196722 FKS196722 FUO196722 GEK196722 GOG196722 GYC196722 HHY196722 HRU196722 IBQ196722 ILM196722 IVI196722 JFE196722 JPA196722 JYW196722 KIS196722 KSO196722 LCK196722 LMG196722 LWC196722 MFY196722 MPU196722 MZQ196722 NJM196722 NTI196722 ODE196722 ONA196722 OWW196722 PGS196722 PQO196722 QAK196722 QKG196722 QUC196722 RDY196722 RNU196722 RXQ196722 SHM196722 SRI196722 TBE196722 TLA196722 TUW196722 UES196722 UOO196722 UYK196722 VIG196722 VSC196722 WBY196722 WLU196722 WVQ196722 I262258 JE262258 TA262258 ACW262258 AMS262258 AWO262258 BGK262258 BQG262258 CAC262258 CJY262258 CTU262258 DDQ262258 DNM262258 DXI262258 EHE262258 ERA262258 FAW262258 FKS262258 FUO262258 GEK262258 GOG262258 GYC262258 HHY262258 HRU262258 IBQ262258 ILM262258 IVI262258 JFE262258 JPA262258 JYW262258 KIS262258 KSO262258 LCK262258 LMG262258 LWC262258 MFY262258 MPU262258 MZQ262258 NJM262258 NTI262258 ODE262258 ONA262258 OWW262258 PGS262258 PQO262258 QAK262258 QKG262258 QUC262258 RDY262258 RNU262258 RXQ262258 SHM262258 SRI262258 TBE262258 TLA262258 TUW262258 UES262258 UOO262258 UYK262258 VIG262258 VSC262258 WBY262258 WLU262258 WVQ262258 I327794 JE327794 TA327794 ACW327794 AMS327794 AWO327794 BGK327794 BQG327794 CAC327794 CJY327794 CTU327794 DDQ327794 DNM327794 DXI327794 EHE327794 ERA327794 FAW327794 FKS327794 FUO327794 GEK327794 GOG327794 GYC327794 HHY327794 HRU327794 IBQ327794 ILM327794 IVI327794 JFE327794 JPA327794 JYW327794 KIS327794 KSO327794 LCK327794 LMG327794 LWC327794 MFY327794 MPU327794 MZQ327794 NJM327794 NTI327794 ODE327794 ONA327794 OWW327794 PGS327794 PQO327794 QAK327794 QKG327794 QUC327794 RDY327794 RNU327794 RXQ327794 SHM327794 SRI327794 TBE327794 TLA327794 TUW327794 UES327794 UOO327794 UYK327794 VIG327794 VSC327794 WBY327794 WLU327794 WVQ327794 I393330 JE393330 TA393330 ACW393330 AMS393330 AWO393330 BGK393330 BQG393330 CAC393330 CJY393330 CTU393330 DDQ393330 DNM393330 DXI393330 EHE393330 ERA393330 FAW393330 FKS393330 FUO393330 GEK393330 GOG393330 GYC393330 HHY393330 HRU393330 IBQ393330 ILM393330 IVI393330 JFE393330 JPA393330 JYW393330 KIS393330 KSO393330 LCK393330 LMG393330 LWC393330 MFY393330 MPU393330 MZQ393330 NJM393330 NTI393330 ODE393330 ONA393330 OWW393330 PGS393330 PQO393330 QAK393330 QKG393330 QUC393330 RDY393330 RNU393330 RXQ393330 SHM393330 SRI393330 TBE393330 TLA393330 TUW393330 UES393330 UOO393330 UYK393330 VIG393330 VSC393330 WBY393330 WLU393330 WVQ393330 I458866 JE458866 TA458866 ACW458866 AMS458866 AWO458866 BGK458866 BQG458866 CAC458866 CJY458866 CTU458866 DDQ458866 DNM458866 DXI458866 EHE458866 ERA458866 FAW458866 FKS458866 FUO458866 GEK458866 GOG458866 GYC458866 HHY458866 HRU458866 IBQ458866 ILM458866 IVI458866 JFE458866 JPA458866 JYW458866 KIS458866 KSO458866 LCK458866 LMG458866 LWC458866 MFY458866 MPU458866 MZQ458866 NJM458866 NTI458866 ODE458866 ONA458866 OWW458866 PGS458866 PQO458866 QAK458866 QKG458866 QUC458866 RDY458866 RNU458866 RXQ458866 SHM458866 SRI458866 TBE458866 TLA458866 TUW458866 UES458866 UOO458866 UYK458866 VIG458866 VSC458866 WBY458866 WLU458866 WVQ458866 I524402 JE524402 TA524402 ACW524402 AMS524402 AWO524402 BGK524402 BQG524402 CAC524402 CJY524402 CTU524402 DDQ524402 DNM524402 DXI524402 EHE524402 ERA524402 FAW524402 FKS524402 FUO524402 GEK524402 GOG524402 GYC524402 HHY524402 HRU524402 IBQ524402 ILM524402 IVI524402 JFE524402 JPA524402 JYW524402 KIS524402 KSO524402 LCK524402 LMG524402 LWC524402 MFY524402 MPU524402 MZQ524402 NJM524402 NTI524402 ODE524402 ONA524402 OWW524402 PGS524402 PQO524402 QAK524402 QKG524402 QUC524402 RDY524402 RNU524402 RXQ524402 SHM524402 SRI524402 TBE524402 TLA524402 TUW524402 UES524402 UOO524402 UYK524402 VIG524402 VSC524402 WBY524402 WLU524402 WVQ524402 I589938 JE589938 TA589938 ACW589938 AMS589938 AWO589938 BGK589938 BQG589938 CAC589938 CJY589938 CTU589938 DDQ589938 DNM589938 DXI589938 EHE589938 ERA589938 FAW589938 FKS589938 FUO589938 GEK589938 GOG589938 GYC589938 HHY589938 HRU589938 IBQ589938 ILM589938 IVI589938 JFE589938 JPA589938 JYW589938 KIS589938 KSO589938 LCK589938 LMG589938 LWC589938 MFY589938 MPU589938 MZQ589938 NJM589938 NTI589938 ODE589938 ONA589938 OWW589938 PGS589938 PQO589938 QAK589938 QKG589938 QUC589938 RDY589938 RNU589938 RXQ589938 SHM589938 SRI589938 TBE589938 TLA589938 TUW589938 UES589938 UOO589938 UYK589938 VIG589938 VSC589938 WBY589938 WLU589938 WVQ589938 I655474 JE655474 TA655474 ACW655474 AMS655474 AWO655474 BGK655474 BQG655474 CAC655474 CJY655474 CTU655474 DDQ655474 DNM655474 DXI655474 EHE655474 ERA655474 FAW655474 FKS655474 FUO655474 GEK655474 GOG655474 GYC655474 HHY655474 HRU655474 IBQ655474 ILM655474 IVI655474 JFE655474 JPA655474 JYW655474 KIS655474 KSO655474 LCK655474 LMG655474 LWC655474 MFY655474 MPU655474 MZQ655474 NJM655474 NTI655474 ODE655474 ONA655474 OWW655474 PGS655474 PQO655474 QAK655474 QKG655474 QUC655474 RDY655474 RNU655474 RXQ655474 SHM655474 SRI655474 TBE655474 TLA655474 TUW655474 UES655474 UOO655474 UYK655474 VIG655474 VSC655474 WBY655474 WLU655474 WVQ655474 I721010 JE721010 TA721010 ACW721010 AMS721010 AWO721010 BGK721010 BQG721010 CAC721010 CJY721010 CTU721010 DDQ721010 DNM721010 DXI721010 EHE721010 ERA721010 FAW721010 FKS721010 FUO721010 GEK721010 GOG721010 GYC721010 HHY721010 HRU721010 IBQ721010 ILM721010 IVI721010 JFE721010 JPA721010 JYW721010 KIS721010 KSO721010 LCK721010 LMG721010 LWC721010 MFY721010 MPU721010 MZQ721010 NJM721010 NTI721010 ODE721010 ONA721010 OWW721010 PGS721010 PQO721010 QAK721010 QKG721010 QUC721010 RDY721010 RNU721010 RXQ721010 SHM721010 SRI721010 TBE721010 TLA721010 TUW721010 UES721010 UOO721010 UYK721010 VIG721010 VSC721010 WBY721010 WLU721010 WVQ721010 I786546 JE786546 TA786546 ACW786546 AMS786546 AWO786546 BGK786546 BQG786546 CAC786546 CJY786546 CTU786546 DDQ786546 DNM786546 DXI786546 EHE786546 ERA786546 FAW786546 FKS786546 FUO786546 GEK786546 GOG786546 GYC786546 HHY786546 HRU786546 IBQ786546 ILM786546 IVI786546 JFE786546 JPA786546 JYW786546 KIS786546 KSO786546 LCK786546 LMG786546 LWC786546 MFY786546 MPU786546 MZQ786546 NJM786546 NTI786546 ODE786546 ONA786546 OWW786546 PGS786546 PQO786546 QAK786546 QKG786546 QUC786546 RDY786546 RNU786546 RXQ786546 SHM786546 SRI786546 TBE786546 TLA786546 TUW786546 UES786546 UOO786546 UYK786546 VIG786546 VSC786546 WBY786546 WLU786546 WVQ786546 I852082 JE852082 TA852082 ACW852082 AMS852082 AWO852082 BGK852082 BQG852082 CAC852082 CJY852082 CTU852082 DDQ852082 DNM852082 DXI852082 EHE852082 ERA852082 FAW852082 FKS852082 FUO852082 GEK852082 GOG852082 GYC852082 HHY852082 HRU852082 IBQ852082 ILM852082 IVI852082 JFE852082 JPA852082 JYW852082 KIS852082 KSO852082 LCK852082 LMG852082 LWC852082 MFY852082 MPU852082 MZQ852082 NJM852082 NTI852082 ODE852082 ONA852082 OWW852082 PGS852082 PQO852082 QAK852082 QKG852082 QUC852082 RDY852082 RNU852082 RXQ852082 SHM852082 SRI852082 TBE852082 TLA852082 TUW852082 UES852082 UOO852082 UYK852082 VIG852082 VSC852082 WBY852082 WLU852082 WVQ852082 I917618 JE917618 TA917618 ACW917618 AMS917618 AWO917618 BGK917618 BQG917618 CAC917618 CJY917618 CTU917618 DDQ917618 DNM917618 DXI917618 EHE917618 ERA917618 FAW917618 FKS917618 FUO917618 GEK917618 GOG917618 GYC917618 HHY917618 HRU917618 IBQ917618 ILM917618 IVI917618 JFE917618 JPA917618 JYW917618 KIS917618 KSO917618 LCK917618 LMG917618 LWC917618 MFY917618 MPU917618 MZQ917618 NJM917618 NTI917618 ODE917618 ONA917618 OWW917618 PGS917618 PQO917618 QAK917618 QKG917618 QUC917618 RDY917618 RNU917618 RXQ917618 SHM917618 SRI917618 TBE917618 TLA917618 TUW917618 UES917618 UOO917618 UYK917618 VIG917618 VSC917618 WBY917618 WLU917618 WVQ917618 I983154 JE983154 TA983154 ACW983154 AMS983154 AWO983154 BGK983154 BQG983154 CAC983154 CJY983154 CTU983154 DDQ983154 DNM983154 DXI983154 EHE983154 ERA983154 FAW983154 FKS983154 FUO983154 GEK983154 GOG983154 GYC983154 HHY983154 HRU983154 IBQ983154 ILM983154 IVI983154 JFE983154 JPA983154 JYW983154 KIS983154 KSO983154 LCK983154 LMG983154 LWC983154 MFY983154 MPU983154 MZQ983154 NJM983154 NTI983154 ODE983154 ONA983154 OWW983154 PGS983154 PQO983154 QAK983154 QKG983154 QUC983154 RDY983154 RNU983154 RXQ983154 SHM983154 SRI983154 TBE983154 TLA983154 TUW983154 UES983154 UOO983154 UYK983154 VIG983154 VSC983154 WBY983154 WLU983154 WVQ983154">
      <formula1>$BI$3:$BI$5</formula1>
    </dataValidation>
    <dataValidation type="list" allowBlank="1" showInputMessage="1" showErrorMessage="1" sqref="I115 JE115 TA115 ACW115 AMS115 AWO115 BGK115 BQG115 CAC115 CJY115 CTU115 DDQ115 DNM115 DXI115 EHE115 ERA115 FAW115 FKS115 FUO115 GEK115 GOG115 GYC115 HHY115 HRU115 IBQ115 ILM115 IVI115 JFE115 JPA115 JYW115 KIS115 KSO115 LCK115 LMG115 LWC115 MFY115 MPU115 MZQ115 NJM115 NTI115 ODE115 ONA115 OWW115 PGS115 PQO115 QAK115 QKG115 QUC115 RDY115 RNU115 RXQ115 SHM115 SRI115 TBE115 TLA115 TUW115 UES115 UOO115 UYK115 VIG115 VSC115 WBY115 WLU115 WVQ115 I65651 JE65651 TA65651 ACW65651 AMS65651 AWO65651 BGK65651 BQG65651 CAC65651 CJY65651 CTU65651 DDQ65651 DNM65651 DXI65651 EHE65651 ERA65651 FAW65651 FKS65651 FUO65651 GEK65651 GOG65651 GYC65651 HHY65651 HRU65651 IBQ65651 ILM65651 IVI65651 JFE65651 JPA65651 JYW65651 KIS65651 KSO65651 LCK65651 LMG65651 LWC65651 MFY65651 MPU65651 MZQ65651 NJM65651 NTI65651 ODE65651 ONA65651 OWW65651 PGS65651 PQO65651 QAK65651 QKG65651 QUC65651 RDY65651 RNU65651 RXQ65651 SHM65651 SRI65651 TBE65651 TLA65651 TUW65651 UES65651 UOO65651 UYK65651 VIG65651 VSC65651 WBY65651 WLU65651 WVQ65651 I131187 JE131187 TA131187 ACW131187 AMS131187 AWO131187 BGK131187 BQG131187 CAC131187 CJY131187 CTU131187 DDQ131187 DNM131187 DXI131187 EHE131187 ERA131187 FAW131187 FKS131187 FUO131187 GEK131187 GOG131187 GYC131187 HHY131187 HRU131187 IBQ131187 ILM131187 IVI131187 JFE131187 JPA131187 JYW131187 KIS131187 KSO131187 LCK131187 LMG131187 LWC131187 MFY131187 MPU131187 MZQ131187 NJM131187 NTI131187 ODE131187 ONA131187 OWW131187 PGS131187 PQO131187 QAK131187 QKG131187 QUC131187 RDY131187 RNU131187 RXQ131187 SHM131187 SRI131187 TBE131187 TLA131187 TUW131187 UES131187 UOO131187 UYK131187 VIG131187 VSC131187 WBY131187 WLU131187 WVQ131187 I196723 JE196723 TA196723 ACW196723 AMS196723 AWO196723 BGK196723 BQG196723 CAC196723 CJY196723 CTU196723 DDQ196723 DNM196723 DXI196723 EHE196723 ERA196723 FAW196723 FKS196723 FUO196723 GEK196723 GOG196723 GYC196723 HHY196723 HRU196723 IBQ196723 ILM196723 IVI196723 JFE196723 JPA196723 JYW196723 KIS196723 KSO196723 LCK196723 LMG196723 LWC196723 MFY196723 MPU196723 MZQ196723 NJM196723 NTI196723 ODE196723 ONA196723 OWW196723 PGS196723 PQO196723 QAK196723 QKG196723 QUC196723 RDY196723 RNU196723 RXQ196723 SHM196723 SRI196723 TBE196723 TLA196723 TUW196723 UES196723 UOO196723 UYK196723 VIG196723 VSC196723 WBY196723 WLU196723 WVQ196723 I262259 JE262259 TA262259 ACW262259 AMS262259 AWO262259 BGK262259 BQG262259 CAC262259 CJY262259 CTU262259 DDQ262259 DNM262259 DXI262259 EHE262259 ERA262259 FAW262259 FKS262259 FUO262259 GEK262259 GOG262259 GYC262259 HHY262259 HRU262259 IBQ262259 ILM262259 IVI262259 JFE262259 JPA262259 JYW262259 KIS262259 KSO262259 LCK262259 LMG262259 LWC262259 MFY262259 MPU262259 MZQ262259 NJM262259 NTI262259 ODE262259 ONA262259 OWW262259 PGS262259 PQO262259 QAK262259 QKG262259 QUC262259 RDY262259 RNU262259 RXQ262259 SHM262259 SRI262259 TBE262259 TLA262259 TUW262259 UES262259 UOO262259 UYK262259 VIG262259 VSC262259 WBY262259 WLU262259 WVQ262259 I327795 JE327795 TA327795 ACW327795 AMS327795 AWO327795 BGK327795 BQG327795 CAC327795 CJY327795 CTU327795 DDQ327795 DNM327795 DXI327795 EHE327795 ERA327795 FAW327795 FKS327795 FUO327795 GEK327795 GOG327795 GYC327795 HHY327795 HRU327795 IBQ327795 ILM327795 IVI327795 JFE327795 JPA327795 JYW327795 KIS327795 KSO327795 LCK327795 LMG327795 LWC327795 MFY327795 MPU327795 MZQ327795 NJM327795 NTI327795 ODE327795 ONA327795 OWW327795 PGS327795 PQO327795 QAK327795 QKG327795 QUC327795 RDY327795 RNU327795 RXQ327795 SHM327795 SRI327795 TBE327795 TLA327795 TUW327795 UES327795 UOO327795 UYK327795 VIG327795 VSC327795 WBY327795 WLU327795 WVQ327795 I393331 JE393331 TA393331 ACW393331 AMS393331 AWO393331 BGK393331 BQG393331 CAC393331 CJY393331 CTU393331 DDQ393331 DNM393331 DXI393331 EHE393331 ERA393331 FAW393331 FKS393331 FUO393331 GEK393331 GOG393331 GYC393331 HHY393331 HRU393331 IBQ393331 ILM393331 IVI393331 JFE393331 JPA393331 JYW393331 KIS393331 KSO393331 LCK393331 LMG393331 LWC393331 MFY393331 MPU393331 MZQ393331 NJM393331 NTI393331 ODE393331 ONA393331 OWW393331 PGS393331 PQO393331 QAK393331 QKG393331 QUC393331 RDY393331 RNU393331 RXQ393331 SHM393331 SRI393331 TBE393331 TLA393331 TUW393331 UES393331 UOO393331 UYK393331 VIG393331 VSC393331 WBY393331 WLU393331 WVQ393331 I458867 JE458867 TA458867 ACW458867 AMS458867 AWO458867 BGK458867 BQG458867 CAC458867 CJY458867 CTU458867 DDQ458867 DNM458867 DXI458867 EHE458867 ERA458867 FAW458867 FKS458867 FUO458867 GEK458867 GOG458867 GYC458867 HHY458867 HRU458867 IBQ458867 ILM458867 IVI458867 JFE458867 JPA458867 JYW458867 KIS458867 KSO458867 LCK458867 LMG458867 LWC458867 MFY458867 MPU458867 MZQ458867 NJM458867 NTI458867 ODE458867 ONA458867 OWW458867 PGS458867 PQO458867 QAK458867 QKG458867 QUC458867 RDY458867 RNU458867 RXQ458867 SHM458867 SRI458867 TBE458867 TLA458867 TUW458867 UES458867 UOO458867 UYK458867 VIG458867 VSC458867 WBY458867 WLU458867 WVQ458867 I524403 JE524403 TA524403 ACW524403 AMS524403 AWO524403 BGK524403 BQG524403 CAC524403 CJY524403 CTU524403 DDQ524403 DNM524403 DXI524403 EHE524403 ERA524403 FAW524403 FKS524403 FUO524403 GEK524403 GOG524403 GYC524403 HHY524403 HRU524403 IBQ524403 ILM524403 IVI524403 JFE524403 JPA524403 JYW524403 KIS524403 KSO524403 LCK524403 LMG524403 LWC524403 MFY524403 MPU524403 MZQ524403 NJM524403 NTI524403 ODE524403 ONA524403 OWW524403 PGS524403 PQO524403 QAK524403 QKG524403 QUC524403 RDY524403 RNU524403 RXQ524403 SHM524403 SRI524403 TBE524403 TLA524403 TUW524403 UES524403 UOO524403 UYK524403 VIG524403 VSC524403 WBY524403 WLU524403 WVQ524403 I589939 JE589939 TA589939 ACW589939 AMS589939 AWO589939 BGK589939 BQG589939 CAC589939 CJY589939 CTU589939 DDQ589939 DNM589939 DXI589939 EHE589939 ERA589939 FAW589939 FKS589939 FUO589939 GEK589939 GOG589939 GYC589939 HHY589939 HRU589939 IBQ589939 ILM589939 IVI589939 JFE589939 JPA589939 JYW589939 KIS589939 KSO589939 LCK589939 LMG589939 LWC589939 MFY589939 MPU589939 MZQ589939 NJM589939 NTI589939 ODE589939 ONA589939 OWW589939 PGS589939 PQO589939 QAK589939 QKG589939 QUC589939 RDY589939 RNU589939 RXQ589939 SHM589939 SRI589939 TBE589939 TLA589939 TUW589939 UES589939 UOO589939 UYK589939 VIG589939 VSC589939 WBY589939 WLU589939 WVQ589939 I655475 JE655475 TA655475 ACW655475 AMS655475 AWO655475 BGK655475 BQG655475 CAC655475 CJY655475 CTU655475 DDQ655475 DNM655475 DXI655475 EHE655475 ERA655475 FAW655475 FKS655475 FUO655475 GEK655475 GOG655475 GYC655475 HHY655475 HRU655475 IBQ655475 ILM655475 IVI655475 JFE655475 JPA655475 JYW655475 KIS655475 KSO655475 LCK655475 LMG655475 LWC655475 MFY655475 MPU655475 MZQ655475 NJM655475 NTI655475 ODE655475 ONA655475 OWW655475 PGS655475 PQO655475 QAK655475 QKG655475 QUC655475 RDY655475 RNU655475 RXQ655475 SHM655475 SRI655475 TBE655475 TLA655475 TUW655475 UES655475 UOO655475 UYK655475 VIG655475 VSC655475 WBY655475 WLU655475 WVQ655475 I721011 JE721011 TA721011 ACW721011 AMS721011 AWO721011 BGK721011 BQG721011 CAC721011 CJY721011 CTU721011 DDQ721011 DNM721011 DXI721011 EHE721011 ERA721011 FAW721011 FKS721011 FUO721011 GEK721011 GOG721011 GYC721011 HHY721011 HRU721011 IBQ721011 ILM721011 IVI721011 JFE721011 JPA721011 JYW721011 KIS721011 KSO721011 LCK721011 LMG721011 LWC721011 MFY721011 MPU721011 MZQ721011 NJM721011 NTI721011 ODE721011 ONA721011 OWW721011 PGS721011 PQO721011 QAK721011 QKG721011 QUC721011 RDY721011 RNU721011 RXQ721011 SHM721011 SRI721011 TBE721011 TLA721011 TUW721011 UES721011 UOO721011 UYK721011 VIG721011 VSC721011 WBY721011 WLU721011 WVQ721011 I786547 JE786547 TA786547 ACW786547 AMS786547 AWO786547 BGK786547 BQG786547 CAC786547 CJY786547 CTU786547 DDQ786547 DNM786547 DXI786547 EHE786547 ERA786547 FAW786547 FKS786547 FUO786547 GEK786547 GOG786547 GYC786547 HHY786547 HRU786547 IBQ786547 ILM786547 IVI786547 JFE786547 JPA786547 JYW786547 KIS786547 KSO786547 LCK786547 LMG786547 LWC786547 MFY786547 MPU786547 MZQ786547 NJM786547 NTI786547 ODE786547 ONA786547 OWW786547 PGS786547 PQO786547 QAK786547 QKG786547 QUC786547 RDY786547 RNU786547 RXQ786547 SHM786547 SRI786547 TBE786547 TLA786547 TUW786547 UES786547 UOO786547 UYK786547 VIG786547 VSC786547 WBY786547 WLU786547 WVQ786547 I852083 JE852083 TA852083 ACW852083 AMS852083 AWO852083 BGK852083 BQG852083 CAC852083 CJY852083 CTU852083 DDQ852083 DNM852083 DXI852083 EHE852083 ERA852083 FAW852083 FKS852083 FUO852083 GEK852083 GOG852083 GYC852083 HHY852083 HRU852083 IBQ852083 ILM852083 IVI852083 JFE852083 JPA852083 JYW852083 KIS852083 KSO852083 LCK852083 LMG852083 LWC852083 MFY852083 MPU852083 MZQ852083 NJM852083 NTI852083 ODE852083 ONA852083 OWW852083 PGS852083 PQO852083 QAK852083 QKG852083 QUC852083 RDY852083 RNU852083 RXQ852083 SHM852083 SRI852083 TBE852083 TLA852083 TUW852083 UES852083 UOO852083 UYK852083 VIG852083 VSC852083 WBY852083 WLU852083 WVQ852083 I917619 JE917619 TA917619 ACW917619 AMS917619 AWO917619 BGK917619 BQG917619 CAC917619 CJY917619 CTU917619 DDQ917619 DNM917619 DXI917619 EHE917619 ERA917619 FAW917619 FKS917619 FUO917619 GEK917619 GOG917619 GYC917619 HHY917619 HRU917619 IBQ917619 ILM917619 IVI917619 JFE917619 JPA917619 JYW917619 KIS917619 KSO917619 LCK917619 LMG917619 LWC917619 MFY917619 MPU917619 MZQ917619 NJM917619 NTI917619 ODE917619 ONA917619 OWW917619 PGS917619 PQO917619 QAK917619 QKG917619 QUC917619 RDY917619 RNU917619 RXQ917619 SHM917619 SRI917619 TBE917619 TLA917619 TUW917619 UES917619 UOO917619 UYK917619 VIG917619 VSC917619 WBY917619 WLU917619 WVQ917619 I983155 JE983155 TA983155 ACW983155 AMS983155 AWO983155 BGK983155 BQG983155 CAC983155 CJY983155 CTU983155 DDQ983155 DNM983155 DXI983155 EHE983155 ERA983155 FAW983155 FKS983155 FUO983155 GEK983155 GOG983155 GYC983155 HHY983155 HRU983155 IBQ983155 ILM983155 IVI983155 JFE983155 JPA983155 JYW983155 KIS983155 KSO983155 LCK983155 LMG983155 LWC983155 MFY983155 MPU983155 MZQ983155 NJM983155 NTI983155 ODE983155 ONA983155 OWW983155 PGS983155 PQO983155 QAK983155 QKG983155 QUC983155 RDY983155 RNU983155 RXQ983155 SHM983155 SRI983155 TBE983155 TLA983155 TUW983155 UES983155 UOO983155 UYK983155 VIG983155 VSC983155 WBY983155 WLU983155 WVQ983155">
      <formula1>$BJ$3:$BJ$4</formula1>
    </dataValidation>
    <dataValidation type="list" allowBlank="1" showInputMessage="1" showErrorMessage="1" sqref="I125 JE125 TA125 ACW125 AMS125 AWO125 BGK125 BQG125 CAC125 CJY125 CTU125 DDQ125 DNM125 DXI125 EHE125 ERA125 FAW125 FKS125 FUO125 GEK125 GOG125 GYC125 HHY125 HRU125 IBQ125 ILM125 IVI125 JFE125 JPA125 JYW125 KIS125 KSO125 LCK125 LMG125 LWC125 MFY125 MPU125 MZQ125 NJM125 NTI125 ODE125 ONA125 OWW125 PGS125 PQO125 QAK125 QKG125 QUC125 RDY125 RNU125 RXQ125 SHM125 SRI125 TBE125 TLA125 TUW125 UES125 UOO125 UYK125 VIG125 VSC125 WBY125 WLU125 WVQ125 I65661 JE65661 TA65661 ACW65661 AMS65661 AWO65661 BGK65661 BQG65661 CAC65661 CJY65661 CTU65661 DDQ65661 DNM65661 DXI65661 EHE65661 ERA65661 FAW65661 FKS65661 FUO65661 GEK65661 GOG65661 GYC65661 HHY65661 HRU65661 IBQ65661 ILM65661 IVI65661 JFE65661 JPA65661 JYW65661 KIS65661 KSO65661 LCK65661 LMG65661 LWC65661 MFY65661 MPU65661 MZQ65661 NJM65661 NTI65661 ODE65661 ONA65661 OWW65661 PGS65661 PQO65661 QAK65661 QKG65661 QUC65661 RDY65661 RNU65661 RXQ65661 SHM65661 SRI65661 TBE65661 TLA65661 TUW65661 UES65661 UOO65661 UYK65661 VIG65661 VSC65661 WBY65661 WLU65661 WVQ65661 I131197 JE131197 TA131197 ACW131197 AMS131197 AWO131197 BGK131197 BQG131197 CAC131197 CJY131197 CTU131197 DDQ131197 DNM131197 DXI131197 EHE131197 ERA131197 FAW131197 FKS131197 FUO131197 GEK131197 GOG131197 GYC131197 HHY131197 HRU131197 IBQ131197 ILM131197 IVI131197 JFE131197 JPA131197 JYW131197 KIS131197 KSO131197 LCK131197 LMG131197 LWC131197 MFY131197 MPU131197 MZQ131197 NJM131197 NTI131197 ODE131197 ONA131197 OWW131197 PGS131197 PQO131197 QAK131197 QKG131197 QUC131197 RDY131197 RNU131197 RXQ131197 SHM131197 SRI131197 TBE131197 TLA131197 TUW131197 UES131197 UOO131197 UYK131197 VIG131197 VSC131197 WBY131197 WLU131197 WVQ131197 I196733 JE196733 TA196733 ACW196733 AMS196733 AWO196733 BGK196733 BQG196733 CAC196733 CJY196733 CTU196733 DDQ196733 DNM196733 DXI196733 EHE196733 ERA196733 FAW196733 FKS196733 FUO196733 GEK196733 GOG196733 GYC196733 HHY196733 HRU196733 IBQ196733 ILM196733 IVI196733 JFE196733 JPA196733 JYW196733 KIS196733 KSO196733 LCK196733 LMG196733 LWC196733 MFY196733 MPU196733 MZQ196733 NJM196733 NTI196733 ODE196733 ONA196733 OWW196733 PGS196733 PQO196733 QAK196733 QKG196733 QUC196733 RDY196733 RNU196733 RXQ196733 SHM196733 SRI196733 TBE196733 TLA196733 TUW196733 UES196733 UOO196733 UYK196733 VIG196733 VSC196733 WBY196733 WLU196733 WVQ196733 I262269 JE262269 TA262269 ACW262269 AMS262269 AWO262269 BGK262269 BQG262269 CAC262269 CJY262269 CTU262269 DDQ262269 DNM262269 DXI262269 EHE262269 ERA262269 FAW262269 FKS262269 FUO262269 GEK262269 GOG262269 GYC262269 HHY262269 HRU262269 IBQ262269 ILM262269 IVI262269 JFE262269 JPA262269 JYW262269 KIS262269 KSO262269 LCK262269 LMG262269 LWC262269 MFY262269 MPU262269 MZQ262269 NJM262269 NTI262269 ODE262269 ONA262269 OWW262269 PGS262269 PQO262269 QAK262269 QKG262269 QUC262269 RDY262269 RNU262269 RXQ262269 SHM262269 SRI262269 TBE262269 TLA262269 TUW262269 UES262269 UOO262269 UYK262269 VIG262269 VSC262269 WBY262269 WLU262269 WVQ262269 I327805 JE327805 TA327805 ACW327805 AMS327805 AWO327805 BGK327805 BQG327805 CAC327805 CJY327805 CTU327805 DDQ327805 DNM327805 DXI327805 EHE327805 ERA327805 FAW327805 FKS327805 FUO327805 GEK327805 GOG327805 GYC327805 HHY327805 HRU327805 IBQ327805 ILM327805 IVI327805 JFE327805 JPA327805 JYW327805 KIS327805 KSO327805 LCK327805 LMG327805 LWC327805 MFY327805 MPU327805 MZQ327805 NJM327805 NTI327805 ODE327805 ONA327805 OWW327805 PGS327805 PQO327805 QAK327805 QKG327805 QUC327805 RDY327805 RNU327805 RXQ327805 SHM327805 SRI327805 TBE327805 TLA327805 TUW327805 UES327805 UOO327805 UYK327805 VIG327805 VSC327805 WBY327805 WLU327805 WVQ327805 I393341 JE393341 TA393341 ACW393341 AMS393341 AWO393341 BGK393341 BQG393341 CAC393341 CJY393341 CTU393341 DDQ393341 DNM393341 DXI393341 EHE393341 ERA393341 FAW393341 FKS393341 FUO393341 GEK393341 GOG393341 GYC393341 HHY393341 HRU393341 IBQ393341 ILM393341 IVI393341 JFE393341 JPA393341 JYW393341 KIS393341 KSO393341 LCK393341 LMG393341 LWC393341 MFY393341 MPU393341 MZQ393341 NJM393341 NTI393341 ODE393341 ONA393341 OWW393341 PGS393341 PQO393341 QAK393341 QKG393341 QUC393341 RDY393341 RNU393341 RXQ393341 SHM393341 SRI393341 TBE393341 TLA393341 TUW393341 UES393341 UOO393341 UYK393341 VIG393341 VSC393341 WBY393341 WLU393341 WVQ393341 I458877 JE458877 TA458877 ACW458877 AMS458877 AWO458877 BGK458877 BQG458877 CAC458877 CJY458877 CTU458877 DDQ458877 DNM458877 DXI458877 EHE458877 ERA458877 FAW458877 FKS458877 FUO458877 GEK458877 GOG458877 GYC458877 HHY458877 HRU458877 IBQ458877 ILM458877 IVI458877 JFE458877 JPA458877 JYW458877 KIS458877 KSO458877 LCK458877 LMG458877 LWC458877 MFY458877 MPU458877 MZQ458877 NJM458877 NTI458877 ODE458877 ONA458877 OWW458877 PGS458877 PQO458877 QAK458877 QKG458877 QUC458877 RDY458877 RNU458877 RXQ458877 SHM458877 SRI458877 TBE458877 TLA458877 TUW458877 UES458877 UOO458877 UYK458877 VIG458877 VSC458877 WBY458877 WLU458877 WVQ458877 I524413 JE524413 TA524413 ACW524413 AMS524413 AWO524413 BGK524413 BQG524413 CAC524413 CJY524413 CTU524413 DDQ524413 DNM524413 DXI524413 EHE524413 ERA524413 FAW524413 FKS524413 FUO524413 GEK524413 GOG524413 GYC524413 HHY524413 HRU524413 IBQ524413 ILM524413 IVI524413 JFE524413 JPA524413 JYW524413 KIS524413 KSO524413 LCK524413 LMG524413 LWC524413 MFY524413 MPU524413 MZQ524413 NJM524413 NTI524413 ODE524413 ONA524413 OWW524413 PGS524413 PQO524413 QAK524413 QKG524413 QUC524413 RDY524413 RNU524413 RXQ524413 SHM524413 SRI524413 TBE524413 TLA524413 TUW524413 UES524413 UOO524413 UYK524413 VIG524413 VSC524413 WBY524413 WLU524413 WVQ524413 I589949 JE589949 TA589949 ACW589949 AMS589949 AWO589949 BGK589949 BQG589949 CAC589949 CJY589949 CTU589949 DDQ589949 DNM589949 DXI589949 EHE589949 ERA589949 FAW589949 FKS589949 FUO589949 GEK589949 GOG589949 GYC589949 HHY589949 HRU589949 IBQ589949 ILM589949 IVI589949 JFE589949 JPA589949 JYW589949 KIS589949 KSO589949 LCK589949 LMG589949 LWC589949 MFY589949 MPU589949 MZQ589949 NJM589949 NTI589949 ODE589949 ONA589949 OWW589949 PGS589949 PQO589949 QAK589949 QKG589949 QUC589949 RDY589949 RNU589949 RXQ589949 SHM589949 SRI589949 TBE589949 TLA589949 TUW589949 UES589949 UOO589949 UYK589949 VIG589949 VSC589949 WBY589949 WLU589949 WVQ589949 I655485 JE655485 TA655485 ACW655485 AMS655485 AWO655485 BGK655485 BQG655485 CAC655485 CJY655485 CTU655485 DDQ655485 DNM655485 DXI655485 EHE655485 ERA655485 FAW655485 FKS655485 FUO655485 GEK655485 GOG655485 GYC655485 HHY655485 HRU655485 IBQ655485 ILM655485 IVI655485 JFE655485 JPA655485 JYW655485 KIS655485 KSO655485 LCK655485 LMG655485 LWC655485 MFY655485 MPU655485 MZQ655485 NJM655485 NTI655485 ODE655485 ONA655485 OWW655485 PGS655485 PQO655485 QAK655485 QKG655485 QUC655485 RDY655485 RNU655485 RXQ655485 SHM655485 SRI655485 TBE655485 TLA655485 TUW655485 UES655485 UOO655485 UYK655485 VIG655485 VSC655485 WBY655485 WLU655485 WVQ655485 I721021 JE721021 TA721021 ACW721021 AMS721021 AWO721021 BGK721021 BQG721021 CAC721021 CJY721021 CTU721021 DDQ721021 DNM721021 DXI721021 EHE721021 ERA721021 FAW721021 FKS721021 FUO721021 GEK721021 GOG721021 GYC721021 HHY721021 HRU721021 IBQ721021 ILM721021 IVI721021 JFE721021 JPA721021 JYW721021 KIS721021 KSO721021 LCK721021 LMG721021 LWC721021 MFY721021 MPU721021 MZQ721021 NJM721021 NTI721021 ODE721021 ONA721021 OWW721021 PGS721021 PQO721021 QAK721021 QKG721021 QUC721021 RDY721021 RNU721021 RXQ721021 SHM721021 SRI721021 TBE721021 TLA721021 TUW721021 UES721021 UOO721021 UYK721021 VIG721021 VSC721021 WBY721021 WLU721021 WVQ721021 I786557 JE786557 TA786557 ACW786557 AMS786557 AWO786557 BGK786557 BQG786557 CAC786557 CJY786557 CTU786557 DDQ786557 DNM786557 DXI786557 EHE786557 ERA786557 FAW786557 FKS786557 FUO786557 GEK786557 GOG786557 GYC786557 HHY786557 HRU786557 IBQ786557 ILM786557 IVI786557 JFE786557 JPA786557 JYW786557 KIS786557 KSO786557 LCK786557 LMG786557 LWC786557 MFY786557 MPU786557 MZQ786557 NJM786557 NTI786557 ODE786557 ONA786557 OWW786557 PGS786557 PQO786557 QAK786557 QKG786557 QUC786557 RDY786557 RNU786557 RXQ786557 SHM786557 SRI786557 TBE786557 TLA786557 TUW786557 UES786557 UOO786557 UYK786557 VIG786557 VSC786557 WBY786557 WLU786557 WVQ786557 I852093 JE852093 TA852093 ACW852093 AMS852093 AWO852093 BGK852093 BQG852093 CAC852093 CJY852093 CTU852093 DDQ852093 DNM852093 DXI852093 EHE852093 ERA852093 FAW852093 FKS852093 FUO852093 GEK852093 GOG852093 GYC852093 HHY852093 HRU852093 IBQ852093 ILM852093 IVI852093 JFE852093 JPA852093 JYW852093 KIS852093 KSO852093 LCK852093 LMG852093 LWC852093 MFY852093 MPU852093 MZQ852093 NJM852093 NTI852093 ODE852093 ONA852093 OWW852093 PGS852093 PQO852093 QAK852093 QKG852093 QUC852093 RDY852093 RNU852093 RXQ852093 SHM852093 SRI852093 TBE852093 TLA852093 TUW852093 UES852093 UOO852093 UYK852093 VIG852093 VSC852093 WBY852093 WLU852093 WVQ852093 I917629 JE917629 TA917629 ACW917629 AMS917629 AWO917629 BGK917629 BQG917629 CAC917629 CJY917629 CTU917629 DDQ917629 DNM917629 DXI917629 EHE917629 ERA917629 FAW917629 FKS917629 FUO917629 GEK917629 GOG917629 GYC917629 HHY917629 HRU917629 IBQ917629 ILM917629 IVI917629 JFE917629 JPA917629 JYW917629 KIS917629 KSO917629 LCK917629 LMG917629 LWC917629 MFY917629 MPU917629 MZQ917629 NJM917629 NTI917629 ODE917629 ONA917629 OWW917629 PGS917629 PQO917629 QAK917629 QKG917629 QUC917629 RDY917629 RNU917629 RXQ917629 SHM917629 SRI917629 TBE917629 TLA917629 TUW917629 UES917629 UOO917629 UYK917629 VIG917629 VSC917629 WBY917629 WLU917629 WVQ917629 I983165 JE983165 TA983165 ACW983165 AMS983165 AWO983165 BGK983165 BQG983165 CAC983165 CJY983165 CTU983165 DDQ983165 DNM983165 DXI983165 EHE983165 ERA983165 FAW983165 FKS983165 FUO983165 GEK983165 GOG983165 GYC983165 HHY983165 HRU983165 IBQ983165 ILM983165 IVI983165 JFE983165 JPA983165 JYW983165 KIS983165 KSO983165 LCK983165 LMG983165 LWC983165 MFY983165 MPU983165 MZQ983165 NJM983165 NTI983165 ODE983165 ONA983165 OWW983165 PGS983165 PQO983165 QAK983165 QKG983165 QUC983165 RDY983165 RNU983165 RXQ983165 SHM983165 SRI983165 TBE983165 TLA983165 TUW983165 UES983165 UOO983165 UYK983165 VIG983165 VSC983165 WBY983165 WLU983165 WVQ983165">
      <formula1>$BM$3:$BM$4</formula1>
    </dataValidation>
    <dataValidation type="list" allowBlank="1" showInputMessage="1" showErrorMessage="1" sqref="I127 JE127 TA127 ACW127 AMS127 AWO127 BGK127 BQG127 CAC127 CJY127 CTU127 DDQ127 DNM127 DXI127 EHE127 ERA127 FAW127 FKS127 FUO127 GEK127 GOG127 GYC127 HHY127 HRU127 IBQ127 ILM127 IVI127 JFE127 JPA127 JYW127 KIS127 KSO127 LCK127 LMG127 LWC127 MFY127 MPU127 MZQ127 NJM127 NTI127 ODE127 ONA127 OWW127 PGS127 PQO127 QAK127 QKG127 QUC127 RDY127 RNU127 RXQ127 SHM127 SRI127 TBE127 TLA127 TUW127 UES127 UOO127 UYK127 VIG127 VSC127 WBY127 WLU127 WVQ127 I65663 JE65663 TA65663 ACW65663 AMS65663 AWO65663 BGK65663 BQG65663 CAC65663 CJY65663 CTU65663 DDQ65663 DNM65663 DXI65663 EHE65663 ERA65663 FAW65663 FKS65663 FUO65663 GEK65663 GOG65663 GYC65663 HHY65663 HRU65663 IBQ65663 ILM65663 IVI65663 JFE65663 JPA65663 JYW65663 KIS65663 KSO65663 LCK65663 LMG65663 LWC65663 MFY65663 MPU65663 MZQ65663 NJM65663 NTI65663 ODE65663 ONA65663 OWW65663 PGS65663 PQO65663 QAK65663 QKG65663 QUC65663 RDY65663 RNU65663 RXQ65663 SHM65663 SRI65663 TBE65663 TLA65663 TUW65663 UES65663 UOO65663 UYK65663 VIG65663 VSC65663 WBY65663 WLU65663 WVQ65663 I131199 JE131199 TA131199 ACW131199 AMS131199 AWO131199 BGK131199 BQG131199 CAC131199 CJY131199 CTU131199 DDQ131199 DNM131199 DXI131199 EHE131199 ERA131199 FAW131199 FKS131199 FUO131199 GEK131199 GOG131199 GYC131199 HHY131199 HRU131199 IBQ131199 ILM131199 IVI131199 JFE131199 JPA131199 JYW131199 KIS131199 KSO131199 LCK131199 LMG131199 LWC131199 MFY131199 MPU131199 MZQ131199 NJM131199 NTI131199 ODE131199 ONA131199 OWW131199 PGS131199 PQO131199 QAK131199 QKG131199 QUC131199 RDY131199 RNU131199 RXQ131199 SHM131199 SRI131199 TBE131199 TLA131199 TUW131199 UES131199 UOO131199 UYK131199 VIG131199 VSC131199 WBY131199 WLU131199 WVQ131199 I196735 JE196735 TA196735 ACW196735 AMS196735 AWO196735 BGK196735 BQG196735 CAC196735 CJY196735 CTU196735 DDQ196735 DNM196735 DXI196735 EHE196735 ERA196735 FAW196735 FKS196735 FUO196735 GEK196735 GOG196735 GYC196735 HHY196735 HRU196735 IBQ196735 ILM196735 IVI196735 JFE196735 JPA196735 JYW196735 KIS196735 KSO196735 LCK196735 LMG196735 LWC196735 MFY196735 MPU196735 MZQ196735 NJM196735 NTI196735 ODE196735 ONA196735 OWW196735 PGS196735 PQO196735 QAK196735 QKG196735 QUC196735 RDY196735 RNU196735 RXQ196735 SHM196735 SRI196735 TBE196735 TLA196735 TUW196735 UES196735 UOO196735 UYK196735 VIG196735 VSC196735 WBY196735 WLU196735 WVQ196735 I262271 JE262271 TA262271 ACW262271 AMS262271 AWO262271 BGK262271 BQG262271 CAC262271 CJY262271 CTU262271 DDQ262271 DNM262271 DXI262271 EHE262271 ERA262271 FAW262271 FKS262271 FUO262271 GEK262271 GOG262271 GYC262271 HHY262271 HRU262271 IBQ262271 ILM262271 IVI262271 JFE262271 JPA262271 JYW262271 KIS262271 KSO262271 LCK262271 LMG262271 LWC262271 MFY262271 MPU262271 MZQ262271 NJM262271 NTI262271 ODE262271 ONA262271 OWW262271 PGS262271 PQO262271 QAK262271 QKG262271 QUC262271 RDY262271 RNU262271 RXQ262271 SHM262271 SRI262271 TBE262271 TLA262271 TUW262271 UES262271 UOO262271 UYK262271 VIG262271 VSC262271 WBY262271 WLU262271 WVQ262271 I327807 JE327807 TA327807 ACW327807 AMS327807 AWO327807 BGK327807 BQG327807 CAC327807 CJY327807 CTU327807 DDQ327807 DNM327807 DXI327807 EHE327807 ERA327807 FAW327807 FKS327807 FUO327807 GEK327807 GOG327807 GYC327807 HHY327807 HRU327807 IBQ327807 ILM327807 IVI327807 JFE327807 JPA327807 JYW327807 KIS327807 KSO327807 LCK327807 LMG327807 LWC327807 MFY327807 MPU327807 MZQ327807 NJM327807 NTI327807 ODE327807 ONA327807 OWW327807 PGS327807 PQO327807 QAK327807 QKG327807 QUC327807 RDY327807 RNU327807 RXQ327807 SHM327807 SRI327807 TBE327807 TLA327807 TUW327807 UES327807 UOO327807 UYK327807 VIG327807 VSC327807 WBY327807 WLU327807 WVQ327807 I393343 JE393343 TA393343 ACW393343 AMS393343 AWO393343 BGK393343 BQG393343 CAC393343 CJY393343 CTU393343 DDQ393343 DNM393343 DXI393343 EHE393343 ERA393343 FAW393343 FKS393343 FUO393343 GEK393343 GOG393343 GYC393343 HHY393343 HRU393343 IBQ393343 ILM393343 IVI393343 JFE393343 JPA393343 JYW393343 KIS393343 KSO393343 LCK393343 LMG393343 LWC393343 MFY393343 MPU393343 MZQ393343 NJM393343 NTI393343 ODE393343 ONA393343 OWW393343 PGS393343 PQO393343 QAK393343 QKG393343 QUC393343 RDY393343 RNU393343 RXQ393343 SHM393343 SRI393343 TBE393343 TLA393343 TUW393343 UES393343 UOO393343 UYK393343 VIG393343 VSC393343 WBY393343 WLU393343 WVQ393343 I458879 JE458879 TA458879 ACW458879 AMS458879 AWO458879 BGK458879 BQG458879 CAC458879 CJY458879 CTU458879 DDQ458879 DNM458879 DXI458879 EHE458879 ERA458879 FAW458879 FKS458879 FUO458879 GEK458879 GOG458879 GYC458879 HHY458879 HRU458879 IBQ458879 ILM458879 IVI458879 JFE458879 JPA458879 JYW458879 KIS458879 KSO458879 LCK458879 LMG458879 LWC458879 MFY458879 MPU458879 MZQ458879 NJM458879 NTI458879 ODE458879 ONA458879 OWW458879 PGS458879 PQO458879 QAK458879 QKG458879 QUC458879 RDY458879 RNU458879 RXQ458879 SHM458879 SRI458879 TBE458879 TLA458879 TUW458879 UES458879 UOO458879 UYK458879 VIG458879 VSC458879 WBY458879 WLU458879 WVQ458879 I524415 JE524415 TA524415 ACW524415 AMS524415 AWO524415 BGK524415 BQG524415 CAC524415 CJY524415 CTU524415 DDQ524415 DNM524415 DXI524415 EHE524415 ERA524415 FAW524415 FKS524415 FUO524415 GEK524415 GOG524415 GYC524415 HHY524415 HRU524415 IBQ524415 ILM524415 IVI524415 JFE524415 JPA524415 JYW524415 KIS524415 KSO524415 LCK524415 LMG524415 LWC524415 MFY524415 MPU524415 MZQ524415 NJM524415 NTI524415 ODE524415 ONA524415 OWW524415 PGS524415 PQO524415 QAK524415 QKG524415 QUC524415 RDY524415 RNU524415 RXQ524415 SHM524415 SRI524415 TBE524415 TLA524415 TUW524415 UES524415 UOO524415 UYK524415 VIG524415 VSC524415 WBY524415 WLU524415 WVQ524415 I589951 JE589951 TA589951 ACW589951 AMS589951 AWO589951 BGK589951 BQG589951 CAC589951 CJY589951 CTU589951 DDQ589951 DNM589951 DXI589951 EHE589951 ERA589951 FAW589951 FKS589951 FUO589951 GEK589951 GOG589951 GYC589951 HHY589951 HRU589951 IBQ589951 ILM589951 IVI589951 JFE589951 JPA589951 JYW589951 KIS589951 KSO589951 LCK589951 LMG589951 LWC589951 MFY589951 MPU589951 MZQ589951 NJM589951 NTI589951 ODE589951 ONA589951 OWW589951 PGS589951 PQO589951 QAK589951 QKG589951 QUC589951 RDY589951 RNU589951 RXQ589951 SHM589951 SRI589951 TBE589951 TLA589951 TUW589951 UES589951 UOO589951 UYK589951 VIG589951 VSC589951 WBY589951 WLU589951 WVQ589951 I655487 JE655487 TA655487 ACW655487 AMS655487 AWO655487 BGK655487 BQG655487 CAC655487 CJY655487 CTU655487 DDQ655487 DNM655487 DXI655487 EHE655487 ERA655487 FAW655487 FKS655487 FUO655487 GEK655487 GOG655487 GYC655487 HHY655487 HRU655487 IBQ655487 ILM655487 IVI655487 JFE655487 JPA655487 JYW655487 KIS655487 KSO655487 LCK655487 LMG655487 LWC655487 MFY655487 MPU655487 MZQ655487 NJM655487 NTI655487 ODE655487 ONA655487 OWW655487 PGS655487 PQO655487 QAK655487 QKG655487 QUC655487 RDY655487 RNU655487 RXQ655487 SHM655487 SRI655487 TBE655487 TLA655487 TUW655487 UES655487 UOO655487 UYK655487 VIG655487 VSC655487 WBY655487 WLU655487 WVQ655487 I721023 JE721023 TA721023 ACW721023 AMS721023 AWO721023 BGK721023 BQG721023 CAC721023 CJY721023 CTU721023 DDQ721023 DNM721023 DXI721023 EHE721023 ERA721023 FAW721023 FKS721023 FUO721023 GEK721023 GOG721023 GYC721023 HHY721023 HRU721023 IBQ721023 ILM721023 IVI721023 JFE721023 JPA721023 JYW721023 KIS721023 KSO721023 LCK721023 LMG721023 LWC721023 MFY721023 MPU721023 MZQ721023 NJM721023 NTI721023 ODE721023 ONA721023 OWW721023 PGS721023 PQO721023 QAK721023 QKG721023 QUC721023 RDY721023 RNU721023 RXQ721023 SHM721023 SRI721023 TBE721023 TLA721023 TUW721023 UES721023 UOO721023 UYK721023 VIG721023 VSC721023 WBY721023 WLU721023 WVQ721023 I786559 JE786559 TA786559 ACW786559 AMS786559 AWO786559 BGK786559 BQG786559 CAC786559 CJY786559 CTU786559 DDQ786559 DNM786559 DXI786559 EHE786559 ERA786559 FAW786559 FKS786559 FUO786559 GEK786559 GOG786559 GYC786559 HHY786559 HRU786559 IBQ786559 ILM786559 IVI786559 JFE786559 JPA786559 JYW786559 KIS786559 KSO786559 LCK786559 LMG786559 LWC786559 MFY786559 MPU786559 MZQ786559 NJM786559 NTI786559 ODE786559 ONA786559 OWW786559 PGS786559 PQO786559 QAK786559 QKG786559 QUC786559 RDY786559 RNU786559 RXQ786559 SHM786559 SRI786559 TBE786559 TLA786559 TUW786559 UES786559 UOO786559 UYK786559 VIG786559 VSC786559 WBY786559 WLU786559 WVQ786559 I852095 JE852095 TA852095 ACW852095 AMS852095 AWO852095 BGK852095 BQG852095 CAC852095 CJY852095 CTU852095 DDQ852095 DNM852095 DXI852095 EHE852095 ERA852095 FAW852095 FKS852095 FUO852095 GEK852095 GOG852095 GYC852095 HHY852095 HRU852095 IBQ852095 ILM852095 IVI852095 JFE852095 JPA852095 JYW852095 KIS852095 KSO852095 LCK852095 LMG852095 LWC852095 MFY852095 MPU852095 MZQ852095 NJM852095 NTI852095 ODE852095 ONA852095 OWW852095 PGS852095 PQO852095 QAK852095 QKG852095 QUC852095 RDY852095 RNU852095 RXQ852095 SHM852095 SRI852095 TBE852095 TLA852095 TUW852095 UES852095 UOO852095 UYK852095 VIG852095 VSC852095 WBY852095 WLU852095 WVQ852095 I917631 JE917631 TA917631 ACW917631 AMS917631 AWO917631 BGK917631 BQG917631 CAC917631 CJY917631 CTU917631 DDQ917631 DNM917631 DXI917631 EHE917631 ERA917631 FAW917631 FKS917631 FUO917631 GEK917631 GOG917631 GYC917631 HHY917631 HRU917631 IBQ917631 ILM917631 IVI917631 JFE917631 JPA917631 JYW917631 KIS917631 KSO917631 LCK917631 LMG917631 LWC917631 MFY917631 MPU917631 MZQ917631 NJM917631 NTI917631 ODE917631 ONA917631 OWW917631 PGS917631 PQO917631 QAK917631 QKG917631 QUC917631 RDY917631 RNU917631 RXQ917631 SHM917631 SRI917631 TBE917631 TLA917631 TUW917631 UES917631 UOO917631 UYK917631 VIG917631 VSC917631 WBY917631 WLU917631 WVQ917631 I983167 JE983167 TA983167 ACW983167 AMS983167 AWO983167 BGK983167 BQG983167 CAC983167 CJY983167 CTU983167 DDQ983167 DNM983167 DXI983167 EHE983167 ERA983167 FAW983167 FKS983167 FUO983167 GEK983167 GOG983167 GYC983167 HHY983167 HRU983167 IBQ983167 ILM983167 IVI983167 JFE983167 JPA983167 JYW983167 KIS983167 KSO983167 LCK983167 LMG983167 LWC983167 MFY983167 MPU983167 MZQ983167 NJM983167 NTI983167 ODE983167 ONA983167 OWW983167 PGS983167 PQO983167 QAK983167 QKG983167 QUC983167 RDY983167 RNU983167 RXQ983167 SHM983167 SRI983167 TBE983167 TLA983167 TUW983167 UES983167 UOO983167 UYK983167 VIG983167 VSC983167 WBY983167 WLU983167 WVQ983167">
      <formula1>$BO$3:$BO$4</formula1>
    </dataValidation>
    <dataValidation type="list" allowBlank="1" showInputMessage="1" showErrorMessage="1" sqref="I129 JE129 TA129 ACW129 AMS129 AWO129 BGK129 BQG129 CAC129 CJY129 CTU129 DDQ129 DNM129 DXI129 EHE129 ERA129 FAW129 FKS129 FUO129 GEK129 GOG129 GYC129 HHY129 HRU129 IBQ129 ILM129 IVI129 JFE129 JPA129 JYW129 KIS129 KSO129 LCK129 LMG129 LWC129 MFY129 MPU129 MZQ129 NJM129 NTI129 ODE129 ONA129 OWW129 PGS129 PQO129 QAK129 QKG129 QUC129 RDY129 RNU129 RXQ129 SHM129 SRI129 TBE129 TLA129 TUW129 UES129 UOO129 UYK129 VIG129 VSC129 WBY129 WLU129 WVQ129 I65665 JE65665 TA65665 ACW65665 AMS65665 AWO65665 BGK65665 BQG65665 CAC65665 CJY65665 CTU65665 DDQ65665 DNM65665 DXI65665 EHE65665 ERA65665 FAW65665 FKS65665 FUO65665 GEK65665 GOG65665 GYC65665 HHY65665 HRU65665 IBQ65665 ILM65665 IVI65665 JFE65665 JPA65665 JYW65665 KIS65665 KSO65665 LCK65665 LMG65665 LWC65665 MFY65665 MPU65665 MZQ65665 NJM65665 NTI65665 ODE65665 ONA65665 OWW65665 PGS65665 PQO65665 QAK65665 QKG65665 QUC65665 RDY65665 RNU65665 RXQ65665 SHM65665 SRI65665 TBE65665 TLA65665 TUW65665 UES65665 UOO65665 UYK65665 VIG65665 VSC65665 WBY65665 WLU65665 WVQ65665 I131201 JE131201 TA131201 ACW131201 AMS131201 AWO131201 BGK131201 BQG131201 CAC131201 CJY131201 CTU131201 DDQ131201 DNM131201 DXI131201 EHE131201 ERA131201 FAW131201 FKS131201 FUO131201 GEK131201 GOG131201 GYC131201 HHY131201 HRU131201 IBQ131201 ILM131201 IVI131201 JFE131201 JPA131201 JYW131201 KIS131201 KSO131201 LCK131201 LMG131201 LWC131201 MFY131201 MPU131201 MZQ131201 NJM131201 NTI131201 ODE131201 ONA131201 OWW131201 PGS131201 PQO131201 QAK131201 QKG131201 QUC131201 RDY131201 RNU131201 RXQ131201 SHM131201 SRI131201 TBE131201 TLA131201 TUW131201 UES131201 UOO131201 UYK131201 VIG131201 VSC131201 WBY131201 WLU131201 WVQ131201 I196737 JE196737 TA196737 ACW196737 AMS196737 AWO196737 BGK196737 BQG196737 CAC196737 CJY196737 CTU196737 DDQ196737 DNM196737 DXI196737 EHE196737 ERA196737 FAW196737 FKS196737 FUO196737 GEK196737 GOG196737 GYC196737 HHY196737 HRU196737 IBQ196737 ILM196737 IVI196737 JFE196737 JPA196737 JYW196737 KIS196737 KSO196737 LCK196737 LMG196737 LWC196737 MFY196737 MPU196737 MZQ196737 NJM196737 NTI196737 ODE196737 ONA196737 OWW196737 PGS196737 PQO196737 QAK196737 QKG196737 QUC196737 RDY196737 RNU196737 RXQ196737 SHM196737 SRI196737 TBE196737 TLA196737 TUW196737 UES196737 UOO196737 UYK196737 VIG196737 VSC196737 WBY196737 WLU196737 WVQ196737 I262273 JE262273 TA262273 ACW262273 AMS262273 AWO262273 BGK262273 BQG262273 CAC262273 CJY262273 CTU262273 DDQ262273 DNM262273 DXI262273 EHE262273 ERA262273 FAW262273 FKS262273 FUO262273 GEK262273 GOG262273 GYC262273 HHY262273 HRU262273 IBQ262273 ILM262273 IVI262273 JFE262273 JPA262273 JYW262273 KIS262273 KSO262273 LCK262273 LMG262273 LWC262273 MFY262273 MPU262273 MZQ262273 NJM262273 NTI262273 ODE262273 ONA262273 OWW262273 PGS262273 PQO262273 QAK262273 QKG262273 QUC262273 RDY262273 RNU262273 RXQ262273 SHM262273 SRI262273 TBE262273 TLA262273 TUW262273 UES262273 UOO262273 UYK262273 VIG262273 VSC262273 WBY262273 WLU262273 WVQ262273 I327809 JE327809 TA327809 ACW327809 AMS327809 AWO327809 BGK327809 BQG327809 CAC327809 CJY327809 CTU327809 DDQ327809 DNM327809 DXI327809 EHE327809 ERA327809 FAW327809 FKS327809 FUO327809 GEK327809 GOG327809 GYC327809 HHY327809 HRU327809 IBQ327809 ILM327809 IVI327809 JFE327809 JPA327809 JYW327809 KIS327809 KSO327809 LCK327809 LMG327809 LWC327809 MFY327809 MPU327809 MZQ327809 NJM327809 NTI327809 ODE327809 ONA327809 OWW327809 PGS327809 PQO327809 QAK327809 QKG327809 QUC327809 RDY327809 RNU327809 RXQ327809 SHM327809 SRI327809 TBE327809 TLA327809 TUW327809 UES327809 UOO327809 UYK327809 VIG327809 VSC327809 WBY327809 WLU327809 WVQ327809 I393345 JE393345 TA393345 ACW393345 AMS393345 AWO393345 BGK393345 BQG393345 CAC393345 CJY393345 CTU393345 DDQ393345 DNM393345 DXI393345 EHE393345 ERA393345 FAW393345 FKS393345 FUO393345 GEK393345 GOG393345 GYC393345 HHY393345 HRU393345 IBQ393345 ILM393345 IVI393345 JFE393345 JPA393345 JYW393345 KIS393345 KSO393345 LCK393345 LMG393345 LWC393345 MFY393345 MPU393345 MZQ393345 NJM393345 NTI393345 ODE393345 ONA393345 OWW393345 PGS393345 PQO393345 QAK393345 QKG393345 QUC393345 RDY393345 RNU393345 RXQ393345 SHM393345 SRI393345 TBE393345 TLA393345 TUW393345 UES393345 UOO393345 UYK393345 VIG393345 VSC393345 WBY393345 WLU393345 WVQ393345 I458881 JE458881 TA458881 ACW458881 AMS458881 AWO458881 BGK458881 BQG458881 CAC458881 CJY458881 CTU458881 DDQ458881 DNM458881 DXI458881 EHE458881 ERA458881 FAW458881 FKS458881 FUO458881 GEK458881 GOG458881 GYC458881 HHY458881 HRU458881 IBQ458881 ILM458881 IVI458881 JFE458881 JPA458881 JYW458881 KIS458881 KSO458881 LCK458881 LMG458881 LWC458881 MFY458881 MPU458881 MZQ458881 NJM458881 NTI458881 ODE458881 ONA458881 OWW458881 PGS458881 PQO458881 QAK458881 QKG458881 QUC458881 RDY458881 RNU458881 RXQ458881 SHM458881 SRI458881 TBE458881 TLA458881 TUW458881 UES458881 UOO458881 UYK458881 VIG458881 VSC458881 WBY458881 WLU458881 WVQ458881 I524417 JE524417 TA524417 ACW524417 AMS524417 AWO524417 BGK524417 BQG524417 CAC524417 CJY524417 CTU524417 DDQ524417 DNM524417 DXI524417 EHE524417 ERA524417 FAW524417 FKS524417 FUO524417 GEK524417 GOG524417 GYC524417 HHY524417 HRU524417 IBQ524417 ILM524417 IVI524417 JFE524417 JPA524417 JYW524417 KIS524417 KSO524417 LCK524417 LMG524417 LWC524417 MFY524417 MPU524417 MZQ524417 NJM524417 NTI524417 ODE524417 ONA524417 OWW524417 PGS524417 PQO524417 QAK524417 QKG524417 QUC524417 RDY524417 RNU524417 RXQ524417 SHM524417 SRI524417 TBE524417 TLA524417 TUW524417 UES524417 UOO524417 UYK524417 VIG524417 VSC524417 WBY524417 WLU524417 WVQ524417 I589953 JE589953 TA589953 ACW589953 AMS589953 AWO589953 BGK589953 BQG589953 CAC589953 CJY589953 CTU589953 DDQ589953 DNM589953 DXI589953 EHE589953 ERA589953 FAW589953 FKS589953 FUO589953 GEK589953 GOG589953 GYC589953 HHY589953 HRU589953 IBQ589953 ILM589953 IVI589953 JFE589953 JPA589953 JYW589953 KIS589953 KSO589953 LCK589953 LMG589953 LWC589953 MFY589953 MPU589953 MZQ589953 NJM589953 NTI589953 ODE589953 ONA589953 OWW589953 PGS589953 PQO589953 QAK589953 QKG589953 QUC589953 RDY589953 RNU589953 RXQ589953 SHM589953 SRI589953 TBE589953 TLA589953 TUW589953 UES589953 UOO589953 UYK589953 VIG589953 VSC589953 WBY589953 WLU589953 WVQ589953 I655489 JE655489 TA655489 ACW655489 AMS655489 AWO655489 BGK655489 BQG655489 CAC655489 CJY655489 CTU655489 DDQ655489 DNM655489 DXI655489 EHE655489 ERA655489 FAW655489 FKS655489 FUO655489 GEK655489 GOG655489 GYC655489 HHY655489 HRU655489 IBQ655489 ILM655489 IVI655489 JFE655489 JPA655489 JYW655489 KIS655489 KSO655489 LCK655489 LMG655489 LWC655489 MFY655489 MPU655489 MZQ655489 NJM655489 NTI655489 ODE655489 ONA655489 OWW655489 PGS655489 PQO655489 QAK655489 QKG655489 QUC655489 RDY655489 RNU655489 RXQ655489 SHM655489 SRI655489 TBE655489 TLA655489 TUW655489 UES655489 UOO655489 UYK655489 VIG655489 VSC655489 WBY655489 WLU655489 WVQ655489 I721025 JE721025 TA721025 ACW721025 AMS721025 AWO721025 BGK721025 BQG721025 CAC721025 CJY721025 CTU721025 DDQ721025 DNM721025 DXI721025 EHE721025 ERA721025 FAW721025 FKS721025 FUO721025 GEK721025 GOG721025 GYC721025 HHY721025 HRU721025 IBQ721025 ILM721025 IVI721025 JFE721025 JPA721025 JYW721025 KIS721025 KSO721025 LCK721025 LMG721025 LWC721025 MFY721025 MPU721025 MZQ721025 NJM721025 NTI721025 ODE721025 ONA721025 OWW721025 PGS721025 PQO721025 QAK721025 QKG721025 QUC721025 RDY721025 RNU721025 RXQ721025 SHM721025 SRI721025 TBE721025 TLA721025 TUW721025 UES721025 UOO721025 UYK721025 VIG721025 VSC721025 WBY721025 WLU721025 WVQ721025 I786561 JE786561 TA786561 ACW786561 AMS786561 AWO786561 BGK786561 BQG786561 CAC786561 CJY786561 CTU786561 DDQ786561 DNM786561 DXI786561 EHE786561 ERA786561 FAW786561 FKS786561 FUO786561 GEK786561 GOG786561 GYC786561 HHY786561 HRU786561 IBQ786561 ILM786561 IVI786561 JFE786561 JPA786561 JYW786561 KIS786561 KSO786561 LCK786561 LMG786561 LWC786561 MFY786561 MPU786561 MZQ786561 NJM786561 NTI786561 ODE786561 ONA786561 OWW786561 PGS786561 PQO786561 QAK786561 QKG786561 QUC786561 RDY786561 RNU786561 RXQ786561 SHM786561 SRI786561 TBE786561 TLA786561 TUW786561 UES786561 UOO786561 UYK786561 VIG786561 VSC786561 WBY786561 WLU786561 WVQ786561 I852097 JE852097 TA852097 ACW852097 AMS852097 AWO852097 BGK852097 BQG852097 CAC852097 CJY852097 CTU852097 DDQ852097 DNM852097 DXI852097 EHE852097 ERA852097 FAW852097 FKS852097 FUO852097 GEK852097 GOG852097 GYC852097 HHY852097 HRU852097 IBQ852097 ILM852097 IVI852097 JFE852097 JPA852097 JYW852097 KIS852097 KSO852097 LCK852097 LMG852097 LWC852097 MFY852097 MPU852097 MZQ852097 NJM852097 NTI852097 ODE852097 ONA852097 OWW852097 PGS852097 PQO852097 QAK852097 QKG852097 QUC852097 RDY852097 RNU852097 RXQ852097 SHM852097 SRI852097 TBE852097 TLA852097 TUW852097 UES852097 UOO852097 UYK852097 VIG852097 VSC852097 WBY852097 WLU852097 WVQ852097 I917633 JE917633 TA917633 ACW917633 AMS917633 AWO917633 BGK917633 BQG917633 CAC917633 CJY917633 CTU917633 DDQ917633 DNM917633 DXI917633 EHE917633 ERA917633 FAW917633 FKS917633 FUO917633 GEK917633 GOG917633 GYC917633 HHY917633 HRU917633 IBQ917633 ILM917633 IVI917633 JFE917633 JPA917633 JYW917633 KIS917633 KSO917633 LCK917633 LMG917633 LWC917633 MFY917633 MPU917633 MZQ917633 NJM917633 NTI917633 ODE917633 ONA917633 OWW917633 PGS917633 PQO917633 QAK917633 QKG917633 QUC917633 RDY917633 RNU917633 RXQ917633 SHM917633 SRI917633 TBE917633 TLA917633 TUW917633 UES917633 UOO917633 UYK917633 VIG917633 VSC917633 WBY917633 WLU917633 WVQ917633 I983169 JE983169 TA983169 ACW983169 AMS983169 AWO983169 BGK983169 BQG983169 CAC983169 CJY983169 CTU983169 DDQ983169 DNM983169 DXI983169 EHE983169 ERA983169 FAW983169 FKS983169 FUO983169 GEK983169 GOG983169 GYC983169 HHY983169 HRU983169 IBQ983169 ILM983169 IVI983169 JFE983169 JPA983169 JYW983169 KIS983169 KSO983169 LCK983169 LMG983169 LWC983169 MFY983169 MPU983169 MZQ983169 NJM983169 NTI983169 ODE983169 ONA983169 OWW983169 PGS983169 PQO983169 QAK983169 QKG983169 QUC983169 RDY983169 RNU983169 RXQ983169 SHM983169 SRI983169 TBE983169 TLA983169 TUW983169 UES983169 UOO983169 UYK983169 VIG983169 VSC983169 WBY983169 WLU983169 WVQ983169">
      <formula1>$BQ$3:$BQ$4</formula1>
    </dataValidation>
    <dataValidation type="list" allowBlank="1" showInputMessage="1" showErrorMessage="1" sqref="I131 JE131 TA131 ACW131 AMS131 AWO131 BGK131 BQG131 CAC131 CJY131 CTU131 DDQ131 DNM131 DXI131 EHE131 ERA131 FAW131 FKS131 FUO131 GEK131 GOG131 GYC131 HHY131 HRU131 IBQ131 ILM131 IVI131 JFE131 JPA131 JYW131 KIS131 KSO131 LCK131 LMG131 LWC131 MFY131 MPU131 MZQ131 NJM131 NTI131 ODE131 ONA131 OWW131 PGS131 PQO131 QAK131 QKG131 QUC131 RDY131 RNU131 RXQ131 SHM131 SRI131 TBE131 TLA131 TUW131 UES131 UOO131 UYK131 VIG131 VSC131 WBY131 WLU131 WVQ131 I65667 JE65667 TA65667 ACW65667 AMS65667 AWO65667 BGK65667 BQG65667 CAC65667 CJY65667 CTU65667 DDQ65667 DNM65667 DXI65667 EHE65667 ERA65667 FAW65667 FKS65667 FUO65667 GEK65667 GOG65667 GYC65667 HHY65667 HRU65667 IBQ65667 ILM65667 IVI65667 JFE65667 JPA65667 JYW65667 KIS65667 KSO65667 LCK65667 LMG65667 LWC65667 MFY65667 MPU65667 MZQ65667 NJM65667 NTI65667 ODE65667 ONA65667 OWW65667 PGS65667 PQO65667 QAK65667 QKG65667 QUC65667 RDY65667 RNU65667 RXQ65667 SHM65667 SRI65667 TBE65667 TLA65667 TUW65667 UES65667 UOO65667 UYK65667 VIG65667 VSC65667 WBY65667 WLU65667 WVQ65667 I131203 JE131203 TA131203 ACW131203 AMS131203 AWO131203 BGK131203 BQG131203 CAC131203 CJY131203 CTU131203 DDQ131203 DNM131203 DXI131203 EHE131203 ERA131203 FAW131203 FKS131203 FUO131203 GEK131203 GOG131203 GYC131203 HHY131203 HRU131203 IBQ131203 ILM131203 IVI131203 JFE131203 JPA131203 JYW131203 KIS131203 KSO131203 LCK131203 LMG131203 LWC131203 MFY131203 MPU131203 MZQ131203 NJM131203 NTI131203 ODE131203 ONA131203 OWW131203 PGS131203 PQO131203 QAK131203 QKG131203 QUC131203 RDY131203 RNU131203 RXQ131203 SHM131203 SRI131203 TBE131203 TLA131203 TUW131203 UES131203 UOO131203 UYK131203 VIG131203 VSC131203 WBY131203 WLU131203 WVQ131203 I196739 JE196739 TA196739 ACW196739 AMS196739 AWO196739 BGK196739 BQG196739 CAC196739 CJY196739 CTU196739 DDQ196739 DNM196739 DXI196739 EHE196739 ERA196739 FAW196739 FKS196739 FUO196739 GEK196739 GOG196739 GYC196739 HHY196739 HRU196739 IBQ196739 ILM196739 IVI196739 JFE196739 JPA196739 JYW196739 KIS196739 KSO196739 LCK196739 LMG196739 LWC196739 MFY196739 MPU196739 MZQ196739 NJM196739 NTI196739 ODE196739 ONA196739 OWW196739 PGS196739 PQO196739 QAK196739 QKG196739 QUC196739 RDY196739 RNU196739 RXQ196739 SHM196739 SRI196739 TBE196739 TLA196739 TUW196739 UES196739 UOO196739 UYK196739 VIG196739 VSC196739 WBY196739 WLU196739 WVQ196739 I262275 JE262275 TA262275 ACW262275 AMS262275 AWO262275 BGK262275 BQG262275 CAC262275 CJY262275 CTU262275 DDQ262275 DNM262275 DXI262275 EHE262275 ERA262275 FAW262275 FKS262275 FUO262275 GEK262275 GOG262275 GYC262275 HHY262275 HRU262275 IBQ262275 ILM262275 IVI262275 JFE262275 JPA262275 JYW262275 KIS262275 KSO262275 LCK262275 LMG262275 LWC262275 MFY262275 MPU262275 MZQ262275 NJM262275 NTI262275 ODE262275 ONA262275 OWW262275 PGS262275 PQO262275 QAK262275 QKG262275 QUC262275 RDY262275 RNU262275 RXQ262275 SHM262275 SRI262275 TBE262275 TLA262275 TUW262275 UES262275 UOO262275 UYK262275 VIG262275 VSC262275 WBY262275 WLU262275 WVQ262275 I327811 JE327811 TA327811 ACW327811 AMS327811 AWO327811 BGK327811 BQG327811 CAC327811 CJY327811 CTU327811 DDQ327811 DNM327811 DXI327811 EHE327811 ERA327811 FAW327811 FKS327811 FUO327811 GEK327811 GOG327811 GYC327811 HHY327811 HRU327811 IBQ327811 ILM327811 IVI327811 JFE327811 JPA327811 JYW327811 KIS327811 KSO327811 LCK327811 LMG327811 LWC327811 MFY327811 MPU327811 MZQ327811 NJM327811 NTI327811 ODE327811 ONA327811 OWW327811 PGS327811 PQO327811 QAK327811 QKG327811 QUC327811 RDY327811 RNU327811 RXQ327811 SHM327811 SRI327811 TBE327811 TLA327811 TUW327811 UES327811 UOO327811 UYK327811 VIG327811 VSC327811 WBY327811 WLU327811 WVQ327811 I393347 JE393347 TA393347 ACW393347 AMS393347 AWO393347 BGK393347 BQG393347 CAC393347 CJY393347 CTU393347 DDQ393347 DNM393347 DXI393347 EHE393347 ERA393347 FAW393347 FKS393347 FUO393347 GEK393347 GOG393347 GYC393347 HHY393347 HRU393347 IBQ393347 ILM393347 IVI393347 JFE393347 JPA393347 JYW393347 KIS393347 KSO393347 LCK393347 LMG393347 LWC393347 MFY393347 MPU393347 MZQ393347 NJM393347 NTI393347 ODE393347 ONA393347 OWW393347 PGS393347 PQO393347 QAK393347 QKG393347 QUC393347 RDY393347 RNU393347 RXQ393347 SHM393347 SRI393347 TBE393347 TLA393347 TUW393347 UES393347 UOO393347 UYK393347 VIG393347 VSC393347 WBY393347 WLU393347 WVQ393347 I458883 JE458883 TA458883 ACW458883 AMS458883 AWO458883 BGK458883 BQG458883 CAC458883 CJY458883 CTU458883 DDQ458883 DNM458883 DXI458883 EHE458883 ERA458883 FAW458883 FKS458883 FUO458883 GEK458883 GOG458883 GYC458883 HHY458883 HRU458883 IBQ458883 ILM458883 IVI458883 JFE458883 JPA458883 JYW458883 KIS458883 KSO458883 LCK458883 LMG458883 LWC458883 MFY458883 MPU458883 MZQ458883 NJM458883 NTI458883 ODE458883 ONA458883 OWW458883 PGS458883 PQO458883 QAK458883 QKG458883 QUC458883 RDY458883 RNU458883 RXQ458883 SHM458883 SRI458883 TBE458883 TLA458883 TUW458883 UES458883 UOO458883 UYK458883 VIG458883 VSC458883 WBY458883 WLU458883 WVQ458883 I524419 JE524419 TA524419 ACW524419 AMS524419 AWO524419 BGK524419 BQG524419 CAC524419 CJY524419 CTU524419 DDQ524419 DNM524419 DXI524419 EHE524419 ERA524419 FAW524419 FKS524419 FUO524419 GEK524419 GOG524419 GYC524419 HHY524419 HRU524419 IBQ524419 ILM524419 IVI524419 JFE524419 JPA524419 JYW524419 KIS524419 KSO524419 LCK524419 LMG524419 LWC524419 MFY524419 MPU524419 MZQ524419 NJM524419 NTI524419 ODE524419 ONA524419 OWW524419 PGS524419 PQO524419 QAK524419 QKG524419 QUC524419 RDY524419 RNU524419 RXQ524419 SHM524419 SRI524419 TBE524419 TLA524419 TUW524419 UES524419 UOO524419 UYK524419 VIG524419 VSC524419 WBY524419 WLU524419 WVQ524419 I589955 JE589955 TA589955 ACW589955 AMS589955 AWO589955 BGK589955 BQG589955 CAC589955 CJY589955 CTU589955 DDQ589955 DNM589955 DXI589955 EHE589955 ERA589955 FAW589955 FKS589955 FUO589955 GEK589955 GOG589955 GYC589955 HHY589955 HRU589955 IBQ589955 ILM589955 IVI589955 JFE589955 JPA589955 JYW589955 KIS589955 KSO589955 LCK589955 LMG589955 LWC589955 MFY589955 MPU589955 MZQ589955 NJM589955 NTI589955 ODE589955 ONA589955 OWW589955 PGS589955 PQO589955 QAK589955 QKG589955 QUC589955 RDY589955 RNU589955 RXQ589955 SHM589955 SRI589955 TBE589955 TLA589955 TUW589955 UES589955 UOO589955 UYK589955 VIG589955 VSC589955 WBY589955 WLU589955 WVQ589955 I655491 JE655491 TA655491 ACW655491 AMS655491 AWO655491 BGK655491 BQG655491 CAC655491 CJY655491 CTU655491 DDQ655491 DNM655491 DXI655491 EHE655491 ERA655491 FAW655491 FKS655491 FUO655491 GEK655491 GOG655491 GYC655491 HHY655491 HRU655491 IBQ655491 ILM655491 IVI655491 JFE655491 JPA655491 JYW655491 KIS655491 KSO655491 LCK655491 LMG655491 LWC655491 MFY655491 MPU655491 MZQ655491 NJM655491 NTI655491 ODE655491 ONA655491 OWW655491 PGS655491 PQO655491 QAK655491 QKG655491 QUC655491 RDY655491 RNU655491 RXQ655491 SHM655491 SRI655491 TBE655491 TLA655491 TUW655491 UES655491 UOO655491 UYK655491 VIG655491 VSC655491 WBY655491 WLU655491 WVQ655491 I721027 JE721027 TA721027 ACW721027 AMS721027 AWO721027 BGK721027 BQG721027 CAC721027 CJY721027 CTU721027 DDQ721027 DNM721027 DXI721027 EHE721027 ERA721027 FAW721027 FKS721027 FUO721027 GEK721027 GOG721027 GYC721027 HHY721027 HRU721027 IBQ721027 ILM721027 IVI721027 JFE721027 JPA721027 JYW721027 KIS721027 KSO721027 LCK721027 LMG721027 LWC721027 MFY721027 MPU721027 MZQ721027 NJM721027 NTI721027 ODE721027 ONA721027 OWW721027 PGS721027 PQO721027 QAK721027 QKG721027 QUC721027 RDY721027 RNU721027 RXQ721027 SHM721027 SRI721027 TBE721027 TLA721027 TUW721027 UES721027 UOO721027 UYK721027 VIG721027 VSC721027 WBY721027 WLU721027 WVQ721027 I786563 JE786563 TA786563 ACW786563 AMS786563 AWO786563 BGK786563 BQG786563 CAC786563 CJY786563 CTU786563 DDQ786563 DNM786563 DXI786563 EHE786563 ERA786563 FAW786563 FKS786563 FUO786563 GEK786563 GOG786563 GYC786563 HHY786563 HRU786563 IBQ786563 ILM786563 IVI786563 JFE786563 JPA786563 JYW786563 KIS786563 KSO786563 LCK786563 LMG786563 LWC786563 MFY786563 MPU786563 MZQ786563 NJM786563 NTI786563 ODE786563 ONA786563 OWW786563 PGS786563 PQO786563 QAK786563 QKG786563 QUC786563 RDY786563 RNU786563 RXQ786563 SHM786563 SRI786563 TBE786563 TLA786563 TUW786563 UES786563 UOO786563 UYK786563 VIG786563 VSC786563 WBY786563 WLU786563 WVQ786563 I852099 JE852099 TA852099 ACW852099 AMS852099 AWO852099 BGK852099 BQG852099 CAC852099 CJY852099 CTU852099 DDQ852099 DNM852099 DXI852099 EHE852099 ERA852099 FAW852099 FKS852099 FUO852099 GEK852099 GOG852099 GYC852099 HHY852099 HRU852099 IBQ852099 ILM852099 IVI852099 JFE852099 JPA852099 JYW852099 KIS852099 KSO852099 LCK852099 LMG852099 LWC852099 MFY852099 MPU852099 MZQ852099 NJM852099 NTI852099 ODE852099 ONA852099 OWW852099 PGS852099 PQO852099 QAK852099 QKG852099 QUC852099 RDY852099 RNU852099 RXQ852099 SHM852099 SRI852099 TBE852099 TLA852099 TUW852099 UES852099 UOO852099 UYK852099 VIG852099 VSC852099 WBY852099 WLU852099 WVQ852099 I917635 JE917635 TA917635 ACW917635 AMS917635 AWO917635 BGK917635 BQG917635 CAC917635 CJY917635 CTU917635 DDQ917635 DNM917635 DXI917635 EHE917635 ERA917635 FAW917635 FKS917635 FUO917635 GEK917635 GOG917635 GYC917635 HHY917635 HRU917635 IBQ917635 ILM917635 IVI917635 JFE917635 JPA917635 JYW917635 KIS917635 KSO917635 LCK917635 LMG917635 LWC917635 MFY917635 MPU917635 MZQ917635 NJM917635 NTI917635 ODE917635 ONA917635 OWW917635 PGS917635 PQO917635 QAK917635 QKG917635 QUC917635 RDY917635 RNU917635 RXQ917635 SHM917635 SRI917635 TBE917635 TLA917635 TUW917635 UES917635 UOO917635 UYK917635 VIG917635 VSC917635 WBY917635 WLU917635 WVQ917635 I983171 JE983171 TA983171 ACW983171 AMS983171 AWO983171 BGK983171 BQG983171 CAC983171 CJY983171 CTU983171 DDQ983171 DNM983171 DXI983171 EHE983171 ERA983171 FAW983171 FKS983171 FUO983171 GEK983171 GOG983171 GYC983171 HHY983171 HRU983171 IBQ983171 ILM983171 IVI983171 JFE983171 JPA983171 JYW983171 KIS983171 KSO983171 LCK983171 LMG983171 LWC983171 MFY983171 MPU983171 MZQ983171 NJM983171 NTI983171 ODE983171 ONA983171 OWW983171 PGS983171 PQO983171 QAK983171 QKG983171 QUC983171 RDY983171 RNU983171 RXQ983171 SHM983171 SRI983171 TBE983171 TLA983171 TUW983171 UES983171 UOO983171 UYK983171 VIG983171 VSC983171 WBY983171 WLU983171 WVQ983171">
      <formula1>$BS$3:$BS$4</formula1>
    </dataValidation>
    <dataValidation type="list" allowBlank="1" showInputMessage="1" showErrorMessage="1" sqref="I143 JE143 TA143 ACW143 AMS143 AWO143 BGK143 BQG143 CAC143 CJY143 CTU143 DDQ143 DNM143 DXI143 EHE143 ERA143 FAW143 FKS143 FUO143 GEK143 GOG143 GYC143 HHY143 HRU143 IBQ143 ILM143 IVI143 JFE143 JPA143 JYW143 KIS143 KSO143 LCK143 LMG143 LWC143 MFY143 MPU143 MZQ143 NJM143 NTI143 ODE143 ONA143 OWW143 PGS143 PQO143 QAK143 QKG143 QUC143 RDY143 RNU143 RXQ143 SHM143 SRI143 TBE143 TLA143 TUW143 UES143 UOO143 UYK143 VIG143 VSC143 WBY143 WLU143 WVQ143 I65679 JE65679 TA65679 ACW65679 AMS65679 AWO65679 BGK65679 BQG65679 CAC65679 CJY65679 CTU65679 DDQ65679 DNM65679 DXI65679 EHE65679 ERA65679 FAW65679 FKS65679 FUO65679 GEK65679 GOG65679 GYC65679 HHY65679 HRU65679 IBQ65679 ILM65679 IVI65679 JFE65679 JPA65679 JYW65679 KIS65679 KSO65679 LCK65679 LMG65679 LWC65679 MFY65679 MPU65679 MZQ65679 NJM65679 NTI65679 ODE65679 ONA65679 OWW65679 PGS65679 PQO65679 QAK65679 QKG65679 QUC65679 RDY65679 RNU65679 RXQ65679 SHM65679 SRI65679 TBE65679 TLA65679 TUW65679 UES65679 UOO65679 UYK65679 VIG65679 VSC65679 WBY65679 WLU65679 WVQ65679 I131215 JE131215 TA131215 ACW131215 AMS131215 AWO131215 BGK131215 BQG131215 CAC131215 CJY131215 CTU131215 DDQ131215 DNM131215 DXI131215 EHE131215 ERA131215 FAW131215 FKS131215 FUO131215 GEK131215 GOG131215 GYC131215 HHY131215 HRU131215 IBQ131215 ILM131215 IVI131215 JFE131215 JPA131215 JYW131215 KIS131215 KSO131215 LCK131215 LMG131215 LWC131215 MFY131215 MPU131215 MZQ131215 NJM131215 NTI131215 ODE131215 ONA131215 OWW131215 PGS131215 PQO131215 QAK131215 QKG131215 QUC131215 RDY131215 RNU131215 RXQ131215 SHM131215 SRI131215 TBE131215 TLA131215 TUW131215 UES131215 UOO131215 UYK131215 VIG131215 VSC131215 WBY131215 WLU131215 WVQ131215 I196751 JE196751 TA196751 ACW196751 AMS196751 AWO196751 BGK196751 BQG196751 CAC196751 CJY196751 CTU196751 DDQ196751 DNM196751 DXI196751 EHE196751 ERA196751 FAW196751 FKS196751 FUO196751 GEK196751 GOG196751 GYC196751 HHY196751 HRU196751 IBQ196751 ILM196751 IVI196751 JFE196751 JPA196751 JYW196751 KIS196751 KSO196751 LCK196751 LMG196751 LWC196751 MFY196751 MPU196751 MZQ196751 NJM196751 NTI196751 ODE196751 ONA196751 OWW196751 PGS196751 PQO196751 QAK196751 QKG196751 QUC196751 RDY196751 RNU196751 RXQ196751 SHM196751 SRI196751 TBE196751 TLA196751 TUW196751 UES196751 UOO196751 UYK196751 VIG196751 VSC196751 WBY196751 WLU196751 WVQ196751 I262287 JE262287 TA262287 ACW262287 AMS262287 AWO262287 BGK262287 BQG262287 CAC262287 CJY262287 CTU262287 DDQ262287 DNM262287 DXI262287 EHE262287 ERA262287 FAW262287 FKS262287 FUO262287 GEK262287 GOG262287 GYC262287 HHY262287 HRU262287 IBQ262287 ILM262287 IVI262287 JFE262287 JPA262287 JYW262287 KIS262287 KSO262287 LCK262287 LMG262287 LWC262287 MFY262287 MPU262287 MZQ262287 NJM262287 NTI262287 ODE262287 ONA262287 OWW262287 PGS262287 PQO262287 QAK262287 QKG262287 QUC262287 RDY262287 RNU262287 RXQ262287 SHM262287 SRI262287 TBE262287 TLA262287 TUW262287 UES262287 UOO262287 UYK262287 VIG262287 VSC262287 WBY262287 WLU262287 WVQ262287 I327823 JE327823 TA327823 ACW327823 AMS327823 AWO327823 BGK327823 BQG327823 CAC327823 CJY327823 CTU327823 DDQ327823 DNM327823 DXI327823 EHE327823 ERA327823 FAW327823 FKS327823 FUO327823 GEK327823 GOG327823 GYC327823 HHY327823 HRU327823 IBQ327823 ILM327823 IVI327823 JFE327823 JPA327823 JYW327823 KIS327823 KSO327823 LCK327823 LMG327823 LWC327823 MFY327823 MPU327823 MZQ327823 NJM327823 NTI327823 ODE327823 ONA327823 OWW327823 PGS327823 PQO327823 QAK327823 QKG327823 QUC327823 RDY327823 RNU327823 RXQ327823 SHM327823 SRI327823 TBE327823 TLA327823 TUW327823 UES327823 UOO327823 UYK327823 VIG327823 VSC327823 WBY327823 WLU327823 WVQ327823 I393359 JE393359 TA393359 ACW393359 AMS393359 AWO393359 BGK393359 BQG393359 CAC393359 CJY393359 CTU393359 DDQ393359 DNM393359 DXI393359 EHE393359 ERA393359 FAW393359 FKS393359 FUO393359 GEK393359 GOG393359 GYC393359 HHY393359 HRU393359 IBQ393359 ILM393359 IVI393359 JFE393359 JPA393359 JYW393359 KIS393359 KSO393359 LCK393359 LMG393359 LWC393359 MFY393359 MPU393359 MZQ393359 NJM393359 NTI393359 ODE393359 ONA393359 OWW393359 PGS393359 PQO393359 QAK393359 QKG393359 QUC393359 RDY393359 RNU393359 RXQ393359 SHM393359 SRI393359 TBE393359 TLA393359 TUW393359 UES393359 UOO393359 UYK393359 VIG393359 VSC393359 WBY393359 WLU393359 WVQ393359 I458895 JE458895 TA458895 ACW458895 AMS458895 AWO458895 BGK458895 BQG458895 CAC458895 CJY458895 CTU458895 DDQ458895 DNM458895 DXI458895 EHE458895 ERA458895 FAW458895 FKS458895 FUO458895 GEK458895 GOG458895 GYC458895 HHY458895 HRU458895 IBQ458895 ILM458895 IVI458895 JFE458895 JPA458895 JYW458895 KIS458895 KSO458895 LCK458895 LMG458895 LWC458895 MFY458895 MPU458895 MZQ458895 NJM458895 NTI458895 ODE458895 ONA458895 OWW458895 PGS458895 PQO458895 QAK458895 QKG458895 QUC458895 RDY458895 RNU458895 RXQ458895 SHM458895 SRI458895 TBE458895 TLA458895 TUW458895 UES458895 UOO458895 UYK458895 VIG458895 VSC458895 WBY458895 WLU458895 WVQ458895 I524431 JE524431 TA524431 ACW524431 AMS524431 AWO524431 BGK524431 BQG524431 CAC524431 CJY524431 CTU524431 DDQ524431 DNM524431 DXI524431 EHE524431 ERA524431 FAW524431 FKS524431 FUO524431 GEK524431 GOG524431 GYC524431 HHY524431 HRU524431 IBQ524431 ILM524431 IVI524431 JFE524431 JPA524431 JYW524431 KIS524431 KSO524431 LCK524431 LMG524431 LWC524431 MFY524431 MPU524431 MZQ524431 NJM524431 NTI524431 ODE524431 ONA524431 OWW524431 PGS524431 PQO524431 QAK524431 QKG524431 QUC524431 RDY524431 RNU524431 RXQ524431 SHM524431 SRI524431 TBE524431 TLA524431 TUW524431 UES524431 UOO524431 UYK524431 VIG524431 VSC524431 WBY524431 WLU524431 WVQ524431 I589967 JE589967 TA589967 ACW589967 AMS589967 AWO589967 BGK589967 BQG589967 CAC589967 CJY589967 CTU589967 DDQ589967 DNM589967 DXI589967 EHE589967 ERA589967 FAW589967 FKS589967 FUO589967 GEK589967 GOG589967 GYC589967 HHY589967 HRU589967 IBQ589967 ILM589967 IVI589967 JFE589967 JPA589967 JYW589967 KIS589967 KSO589967 LCK589967 LMG589967 LWC589967 MFY589967 MPU589967 MZQ589967 NJM589967 NTI589967 ODE589967 ONA589967 OWW589967 PGS589967 PQO589967 QAK589967 QKG589967 QUC589967 RDY589967 RNU589967 RXQ589967 SHM589967 SRI589967 TBE589967 TLA589967 TUW589967 UES589967 UOO589967 UYK589967 VIG589967 VSC589967 WBY589967 WLU589967 WVQ589967 I655503 JE655503 TA655503 ACW655503 AMS655503 AWO655503 BGK655503 BQG655503 CAC655503 CJY655503 CTU655503 DDQ655503 DNM655503 DXI655503 EHE655503 ERA655503 FAW655503 FKS655503 FUO655503 GEK655503 GOG655503 GYC655503 HHY655503 HRU655503 IBQ655503 ILM655503 IVI655503 JFE655503 JPA655503 JYW655503 KIS655503 KSO655503 LCK655503 LMG655503 LWC655503 MFY655503 MPU655503 MZQ655503 NJM655503 NTI655503 ODE655503 ONA655503 OWW655503 PGS655503 PQO655503 QAK655503 QKG655503 QUC655503 RDY655503 RNU655503 RXQ655503 SHM655503 SRI655503 TBE655503 TLA655503 TUW655503 UES655503 UOO655503 UYK655503 VIG655503 VSC655503 WBY655503 WLU655503 WVQ655503 I721039 JE721039 TA721039 ACW721039 AMS721039 AWO721039 BGK721039 BQG721039 CAC721039 CJY721039 CTU721039 DDQ721039 DNM721039 DXI721039 EHE721039 ERA721039 FAW721039 FKS721039 FUO721039 GEK721039 GOG721039 GYC721039 HHY721039 HRU721039 IBQ721039 ILM721039 IVI721039 JFE721039 JPA721039 JYW721039 KIS721039 KSO721039 LCK721039 LMG721039 LWC721039 MFY721039 MPU721039 MZQ721039 NJM721039 NTI721039 ODE721039 ONA721039 OWW721039 PGS721039 PQO721039 QAK721039 QKG721039 QUC721039 RDY721039 RNU721039 RXQ721039 SHM721039 SRI721039 TBE721039 TLA721039 TUW721039 UES721039 UOO721039 UYK721039 VIG721039 VSC721039 WBY721039 WLU721039 WVQ721039 I786575 JE786575 TA786575 ACW786575 AMS786575 AWO786575 BGK786575 BQG786575 CAC786575 CJY786575 CTU786575 DDQ786575 DNM786575 DXI786575 EHE786575 ERA786575 FAW786575 FKS786575 FUO786575 GEK786575 GOG786575 GYC786575 HHY786575 HRU786575 IBQ786575 ILM786575 IVI786575 JFE786575 JPA786575 JYW786575 KIS786575 KSO786575 LCK786575 LMG786575 LWC786575 MFY786575 MPU786575 MZQ786575 NJM786575 NTI786575 ODE786575 ONA786575 OWW786575 PGS786575 PQO786575 QAK786575 QKG786575 QUC786575 RDY786575 RNU786575 RXQ786575 SHM786575 SRI786575 TBE786575 TLA786575 TUW786575 UES786575 UOO786575 UYK786575 VIG786575 VSC786575 WBY786575 WLU786575 WVQ786575 I852111 JE852111 TA852111 ACW852111 AMS852111 AWO852111 BGK852111 BQG852111 CAC852111 CJY852111 CTU852111 DDQ852111 DNM852111 DXI852111 EHE852111 ERA852111 FAW852111 FKS852111 FUO852111 GEK852111 GOG852111 GYC852111 HHY852111 HRU852111 IBQ852111 ILM852111 IVI852111 JFE852111 JPA852111 JYW852111 KIS852111 KSO852111 LCK852111 LMG852111 LWC852111 MFY852111 MPU852111 MZQ852111 NJM852111 NTI852111 ODE852111 ONA852111 OWW852111 PGS852111 PQO852111 QAK852111 QKG852111 QUC852111 RDY852111 RNU852111 RXQ852111 SHM852111 SRI852111 TBE852111 TLA852111 TUW852111 UES852111 UOO852111 UYK852111 VIG852111 VSC852111 WBY852111 WLU852111 WVQ852111 I917647 JE917647 TA917647 ACW917647 AMS917647 AWO917647 BGK917647 BQG917647 CAC917647 CJY917647 CTU917647 DDQ917647 DNM917647 DXI917647 EHE917647 ERA917647 FAW917647 FKS917647 FUO917647 GEK917647 GOG917647 GYC917647 HHY917647 HRU917647 IBQ917647 ILM917647 IVI917647 JFE917647 JPA917647 JYW917647 KIS917647 KSO917647 LCK917647 LMG917647 LWC917647 MFY917647 MPU917647 MZQ917647 NJM917647 NTI917647 ODE917647 ONA917647 OWW917647 PGS917647 PQO917647 QAK917647 QKG917647 QUC917647 RDY917647 RNU917647 RXQ917647 SHM917647 SRI917647 TBE917647 TLA917647 TUW917647 UES917647 UOO917647 UYK917647 VIG917647 VSC917647 WBY917647 WLU917647 WVQ917647 I983183 JE983183 TA983183 ACW983183 AMS983183 AWO983183 BGK983183 BQG983183 CAC983183 CJY983183 CTU983183 DDQ983183 DNM983183 DXI983183 EHE983183 ERA983183 FAW983183 FKS983183 FUO983183 GEK983183 GOG983183 GYC983183 HHY983183 HRU983183 IBQ983183 ILM983183 IVI983183 JFE983183 JPA983183 JYW983183 KIS983183 KSO983183 LCK983183 LMG983183 LWC983183 MFY983183 MPU983183 MZQ983183 NJM983183 NTI983183 ODE983183 ONA983183 OWW983183 PGS983183 PQO983183 QAK983183 QKG983183 QUC983183 RDY983183 RNU983183 RXQ983183 SHM983183 SRI983183 TBE983183 TLA983183 TUW983183 UES983183 UOO983183 UYK983183 VIG983183 VSC983183 WBY983183 WLU983183 WVQ983183">
      <formula1>$CE$3:$CE$4</formula1>
    </dataValidation>
    <dataValidation type="list" allowBlank="1" showInputMessage="1" showErrorMessage="1" sqref="I154 JE154 TA154 ACW154 AMS154 AWO154 BGK154 BQG154 CAC154 CJY154 CTU154 DDQ154 DNM154 DXI154 EHE154 ERA154 FAW154 FKS154 FUO154 GEK154 GOG154 GYC154 HHY154 HRU154 IBQ154 ILM154 IVI154 JFE154 JPA154 JYW154 KIS154 KSO154 LCK154 LMG154 LWC154 MFY154 MPU154 MZQ154 NJM154 NTI154 ODE154 ONA154 OWW154 PGS154 PQO154 QAK154 QKG154 QUC154 RDY154 RNU154 RXQ154 SHM154 SRI154 TBE154 TLA154 TUW154 UES154 UOO154 UYK154 VIG154 VSC154 WBY154 WLU154 WVQ154 I65690 JE65690 TA65690 ACW65690 AMS65690 AWO65690 BGK65690 BQG65690 CAC65690 CJY65690 CTU65690 DDQ65690 DNM65690 DXI65690 EHE65690 ERA65690 FAW65690 FKS65690 FUO65690 GEK65690 GOG65690 GYC65690 HHY65690 HRU65690 IBQ65690 ILM65690 IVI65690 JFE65690 JPA65690 JYW65690 KIS65690 KSO65690 LCK65690 LMG65690 LWC65690 MFY65690 MPU65690 MZQ65690 NJM65690 NTI65690 ODE65690 ONA65690 OWW65690 PGS65690 PQO65690 QAK65690 QKG65690 QUC65690 RDY65690 RNU65690 RXQ65690 SHM65690 SRI65690 TBE65690 TLA65690 TUW65690 UES65690 UOO65690 UYK65690 VIG65690 VSC65690 WBY65690 WLU65690 WVQ65690 I131226 JE131226 TA131226 ACW131226 AMS131226 AWO131226 BGK131226 BQG131226 CAC131226 CJY131226 CTU131226 DDQ131226 DNM131226 DXI131226 EHE131226 ERA131226 FAW131226 FKS131226 FUO131226 GEK131226 GOG131226 GYC131226 HHY131226 HRU131226 IBQ131226 ILM131226 IVI131226 JFE131226 JPA131226 JYW131226 KIS131226 KSO131226 LCK131226 LMG131226 LWC131226 MFY131226 MPU131226 MZQ131226 NJM131226 NTI131226 ODE131226 ONA131226 OWW131226 PGS131226 PQO131226 QAK131226 QKG131226 QUC131226 RDY131226 RNU131226 RXQ131226 SHM131226 SRI131226 TBE131226 TLA131226 TUW131226 UES131226 UOO131226 UYK131226 VIG131226 VSC131226 WBY131226 WLU131226 WVQ131226 I196762 JE196762 TA196762 ACW196762 AMS196762 AWO196762 BGK196762 BQG196762 CAC196762 CJY196762 CTU196762 DDQ196762 DNM196762 DXI196762 EHE196762 ERA196762 FAW196762 FKS196762 FUO196762 GEK196762 GOG196762 GYC196762 HHY196762 HRU196762 IBQ196762 ILM196762 IVI196762 JFE196762 JPA196762 JYW196762 KIS196762 KSO196762 LCK196762 LMG196762 LWC196762 MFY196762 MPU196762 MZQ196762 NJM196762 NTI196762 ODE196762 ONA196762 OWW196762 PGS196762 PQO196762 QAK196762 QKG196762 QUC196762 RDY196762 RNU196762 RXQ196762 SHM196762 SRI196762 TBE196762 TLA196762 TUW196762 UES196762 UOO196762 UYK196762 VIG196762 VSC196762 WBY196762 WLU196762 WVQ196762 I262298 JE262298 TA262298 ACW262298 AMS262298 AWO262298 BGK262298 BQG262298 CAC262298 CJY262298 CTU262298 DDQ262298 DNM262298 DXI262298 EHE262298 ERA262298 FAW262298 FKS262298 FUO262298 GEK262298 GOG262298 GYC262298 HHY262298 HRU262298 IBQ262298 ILM262298 IVI262298 JFE262298 JPA262298 JYW262298 KIS262298 KSO262298 LCK262298 LMG262298 LWC262298 MFY262298 MPU262298 MZQ262298 NJM262298 NTI262298 ODE262298 ONA262298 OWW262298 PGS262298 PQO262298 QAK262298 QKG262298 QUC262298 RDY262298 RNU262298 RXQ262298 SHM262298 SRI262298 TBE262298 TLA262298 TUW262298 UES262298 UOO262298 UYK262298 VIG262298 VSC262298 WBY262298 WLU262298 WVQ262298 I327834 JE327834 TA327834 ACW327834 AMS327834 AWO327834 BGK327834 BQG327834 CAC327834 CJY327834 CTU327834 DDQ327834 DNM327834 DXI327834 EHE327834 ERA327834 FAW327834 FKS327834 FUO327834 GEK327834 GOG327834 GYC327834 HHY327834 HRU327834 IBQ327834 ILM327834 IVI327834 JFE327834 JPA327834 JYW327834 KIS327834 KSO327834 LCK327834 LMG327834 LWC327834 MFY327834 MPU327834 MZQ327834 NJM327834 NTI327834 ODE327834 ONA327834 OWW327834 PGS327834 PQO327834 QAK327834 QKG327834 QUC327834 RDY327834 RNU327834 RXQ327834 SHM327834 SRI327834 TBE327834 TLA327834 TUW327834 UES327834 UOO327834 UYK327834 VIG327834 VSC327834 WBY327834 WLU327834 WVQ327834 I393370 JE393370 TA393370 ACW393370 AMS393370 AWO393370 BGK393370 BQG393370 CAC393370 CJY393370 CTU393370 DDQ393370 DNM393370 DXI393370 EHE393370 ERA393370 FAW393370 FKS393370 FUO393370 GEK393370 GOG393370 GYC393370 HHY393370 HRU393370 IBQ393370 ILM393370 IVI393370 JFE393370 JPA393370 JYW393370 KIS393370 KSO393370 LCK393370 LMG393370 LWC393370 MFY393370 MPU393370 MZQ393370 NJM393370 NTI393370 ODE393370 ONA393370 OWW393370 PGS393370 PQO393370 QAK393370 QKG393370 QUC393370 RDY393370 RNU393370 RXQ393370 SHM393370 SRI393370 TBE393370 TLA393370 TUW393370 UES393370 UOO393370 UYK393370 VIG393370 VSC393370 WBY393370 WLU393370 WVQ393370 I458906 JE458906 TA458906 ACW458906 AMS458906 AWO458906 BGK458906 BQG458906 CAC458906 CJY458906 CTU458906 DDQ458906 DNM458906 DXI458906 EHE458906 ERA458906 FAW458906 FKS458906 FUO458906 GEK458906 GOG458906 GYC458906 HHY458906 HRU458906 IBQ458906 ILM458906 IVI458906 JFE458906 JPA458906 JYW458906 KIS458906 KSO458906 LCK458906 LMG458906 LWC458906 MFY458906 MPU458906 MZQ458906 NJM458906 NTI458906 ODE458906 ONA458906 OWW458906 PGS458906 PQO458906 QAK458906 QKG458906 QUC458906 RDY458906 RNU458906 RXQ458906 SHM458906 SRI458906 TBE458906 TLA458906 TUW458906 UES458906 UOO458906 UYK458906 VIG458906 VSC458906 WBY458906 WLU458906 WVQ458906 I524442 JE524442 TA524442 ACW524442 AMS524442 AWO524442 BGK524442 BQG524442 CAC524442 CJY524442 CTU524442 DDQ524442 DNM524442 DXI524442 EHE524442 ERA524442 FAW524442 FKS524442 FUO524442 GEK524442 GOG524442 GYC524442 HHY524442 HRU524442 IBQ524442 ILM524442 IVI524442 JFE524442 JPA524442 JYW524442 KIS524442 KSO524442 LCK524442 LMG524442 LWC524442 MFY524442 MPU524442 MZQ524442 NJM524442 NTI524442 ODE524442 ONA524442 OWW524442 PGS524442 PQO524442 QAK524442 QKG524442 QUC524442 RDY524442 RNU524442 RXQ524442 SHM524442 SRI524442 TBE524442 TLA524442 TUW524442 UES524442 UOO524442 UYK524442 VIG524442 VSC524442 WBY524442 WLU524442 WVQ524442 I589978 JE589978 TA589978 ACW589978 AMS589978 AWO589978 BGK589978 BQG589978 CAC589978 CJY589978 CTU589978 DDQ589978 DNM589978 DXI589978 EHE589978 ERA589978 FAW589978 FKS589978 FUO589978 GEK589978 GOG589978 GYC589978 HHY589978 HRU589978 IBQ589978 ILM589978 IVI589978 JFE589978 JPA589978 JYW589978 KIS589978 KSO589978 LCK589978 LMG589978 LWC589978 MFY589978 MPU589978 MZQ589978 NJM589978 NTI589978 ODE589978 ONA589978 OWW589978 PGS589978 PQO589978 QAK589978 QKG589978 QUC589978 RDY589978 RNU589978 RXQ589978 SHM589978 SRI589978 TBE589978 TLA589978 TUW589978 UES589978 UOO589978 UYK589978 VIG589978 VSC589978 WBY589978 WLU589978 WVQ589978 I655514 JE655514 TA655514 ACW655514 AMS655514 AWO655514 BGK655514 BQG655514 CAC655514 CJY655514 CTU655514 DDQ655514 DNM655514 DXI655514 EHE655514 ERA655514 FAW655514 FKS655514 FUO655514 GEK655514 GOG655514 GYC655514 HHY655514 HRU655514 IBQ655514 ILM655514 IVI655514 JFE655514 JPA655514 JYW655514 KIS655514 KSO655514 LCK655514 LMG655514 LWC655514 MFY655514 MPU655514 MZQ655514 NJM655514 NTI655514 ODE655514 ONA655514 OWW655514 PGS655514 PQO655514 QAK655514 QKG655514 QUC655514 RDY655514 RNU655514 RXQ655514 SHM655514 SRI655514 TBE655514 TLA655514 TUW655514 UES655514 UOO655514 UYK655514 VIG655514 VSC655514 WBY655514 WLU655514 WVQ655514 I721050 JE721050 TA721050 ACW721050 AMS721050 AWO721050 BGK721050 BQG721050 CAC721050 CJY721050 CTU721050 DDQ721050 DNM721050 DXI721050 EHE721050 ERA721050 FAW721050 FKS721050 FUO721050 GEK721050 GOG721050 GYC721050 HHY721050 HRU721050 IBQ721050 ILM721050 IVI721050 JFE721050 JPA721050 JYW721050 KIS721050 KSO721050 LCK721050 LMG721050 LWC721050 MFY721050 MPU721050 MZQ721050 NJM721050 NTI721050 ODE721050 ONA721050 OWW721050 PGS721050 PQO721050 QAK721050 QKG721050 QUC721050 RDY721050 RNU721050 RXQ721050 SHM721050 SRI721050 TBE721050 TLA721050 TUW721050 UES721050 UOO721050 UYK721050 VIG721050 VSC721050 WBY721050 WLU721050 WVQ721050 I786586 JE786586 TA786586 ACW786586 AMS786586 AWO786586 BGK786586 BQG786586 CAC786586 CJY786586 CTU786586 DDQ786586 DNM786586 DXI786586 EHE786586 ERA786586 FAW786586 FKS786586 FUO786586 GEK786586 GOG786586 GYC786586 HHY786586 HRU786586 IBQ786586 ILM786586 IVI786586 JFE786586 JPA786586 JYW786586 KIS786586 KSO786586 LCK786586 LMG786586 LWC786586 MFY786586 MPU786586 MZQ786586 NJM786586 NTI786586 ODE786586 ONA786586 OWW786586 PGS786586 PQO786586 QAK786586 QKG786586 QUC786586 RDY786586 RNU786586 RXQ786586 SHM786586 SRI786586 TBE786586 TLA786586 TUW786586 UES786586 UOO786586 UYK786586 VIG786586 VSC786586 WBY786586 WLU786586 WVQ786586 I852122 JE852122 TA852122 ACW852122 AMS852122 AWO852122 BGK852122 BQG852122 CAC852122 CJY852122 CTU852122 DDQ852122 DNM852122 DXI852122 EHE852122 ERA852122 FAW852122 FKS852122 FUO852122 GEK852122 GOG852122 GYC852122 HHY852122 HRU852122 IBQ852122 ILM852122 IVI852122 JFE852122 JPA852122 JYW852122 KIS852122 KSO852122 LCK852122 LMG852122 LWC852122 MFY852122 MPU852122 MZQ852122 NJM852122 NTI852122 ODE852122 ONA852122 OWW852122 PGS852122 PQO852122 QAK852122 QKG852122 QUC852122 RDY852122 RNU852122 RXQ852122 SHM852122 SRI852122 TBE852122 TLA852122 TUW852122 UES852122 UOO852122 UYK852122 VIG852122 VSC852122 WBY852122 WLU852122 WVQ852122 I917658 JE917658 TA917658 ACW917658 AMS917658 AWO917658 BGK917658 BQG917658 CAC917658 CJY917658 CTU917658 DDQ917658 DNM917658 DXI917658 EHE917658 ERA917658 FAW917658 FKS917658 FUO917658 GEK917658 GOG917658 GYC917658 HHY917658 HRU917658 IBQ917658 ILM917658 IVI917658 JFE917658 JPA917658 JYW917658 KIS917658 KSO917658 LCK917658 LMG917658 LWC917658 MFY917658 MPU917658 MZQ917658 NJM917658 NTI917658 ODE917658 ONA917658 OWW917658 PGS917658 PQO917658 QAK917658 QKG917658 QUC917658 RDY917658 RNU917658 RXQ917658 SHM917658 SRI917658 TBE917658 TLA917658 TUW917658 UES917658 UOO917658 UYK917658 VIG917658 VSC917658 WBY917658 WLU917658 WVQ917658 I983194 JE983194 TA983194 ACW983194 AMS983194 AWO983194 BGK983194 BQG983194 CAC983194 CJY983194 CTU983194 DDQ983194 DNM983194 DXI983194 EHE983194 ERA983194 FAW983194 FKS983194 FUO983194 GEK983194 GOG983194 GYC983194 HHY983194 HRU983194 IBQ983194 ILM983194 IVI983194 JFE983194 JPA983194 JYW983194 KIS983194 KSO983194 LCK983194 LMG983194 LWC983194 MFY983194 MPU983194 MZQ983194 NJM983194 NTI983194 ODE983194 ONA983194 OWW983194 PGS983194 PQO983194 QAK983194 QKG983194 QUC983194 RDY983194 RNU983194 RXQ983194 SHM983194 SRI983194 TBE983194 TLA983194 TUW983194 UES983194 UOO983194 UYK983194 VIG983194 VSC983194 WBY983194 WLU983194 WVQ983194">
      <formula1>$CI$3:$CI$4</formula1>
    </dataValidation>
    <dataValidation type="list" allowBlank="1" showInputMessage="1" showErrorMessage="1" sqref="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formula1>$L$20:$L$24</formula1>
    </dataValidation>
    <dataValidation type="list" allowBlank="1" showInputMessage="1" showErrorMessage="1" sqref="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formula1>$M$20:$M$24</formula1>
    </dataValidation>
    <dataValidation type="list" allowBlank="1" showInputMessage="1" showErrorMessage="1" sqref="D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formula1>$N$20:$N$25</formula1>
    </dataValidation>
    <dataValidation type="list" allowBlank="1" showInputMessage="1" showErrorMessage="1" sqref="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formula1>$O$20:$O$26</formula1>
    </dataValidation>
    <dataValidation type="list" allowBlank="1" showInputMessage="1" showErrorMessage="1"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formula1>$P$20:$P$27</formula1>
    </dataValidation>
    <dataValidation type="list" allowBlank="1" showInputMessage="1" showErrorMessage="1" sqref="D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formula1>$Q$20:$Q$26</formula1>
    </dataValidation>
    <dataValidation type="list" allowBlank="1" showInputMessage="1" showErrorMessage="1" sqref="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formula1>$T$20:$T$28</formula1>
    </dataValidation>
    <dataValidation type="list" allowBlank="1" showInputMessage="1" showErrorMessage="1" sqref="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formula1>$U$20:$U$27</formula1>
    </dataValidation>
    <dataValidation type="list" allowBlank="1" showInputMessage="1" showErrorMessage="1" sqref="D47 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formula1>$V$20:$V$26</formula1>
    </dataValidation>
    <dataValidation type="list" allowBlank="1" showInputMessage="1" showErrorMessage="1" sqref="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formula1>$Z$20:$Z$25</formula1>
    </dataValidation>
    <dataValidation type="list" allowBlank="1" showInputMessage="1" showErrorMessage="1" sqref="D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D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D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D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D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D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D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D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D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D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D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D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D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D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D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D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formula1>$AA$20:$AA$26</formula1>
    </dataValidation>
    <dataValidation type="list" allowBlank="1" showInputMessage="1" showErrorMessage="1" sqref="D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OCZ983093 OMV983093 OWR983093 PGN983093 PQJ983093 QAF983093 QKB983093 QTX983093 RDT983093 RNP983093 RXL983093 SHH983093 SRD983093 TAZ983093 TKV983093 TUR983093 UEN983093 UOJ983093 UYF983093 VIB983093 VRX983093 WBT983093 WLP983093 WVL983093">
      <formula1>$AB$20:$AB$25</formula1>
    </dataValidation>
    <dataValidation type="list" allowBlank="1" showInputMessage="1" showErrorMessage="1" sqref="D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65597 IZ65597 SV65597 ACR65597 AMN65597 AWJ65597 BGF65597 BQB65597 BZX65597 CJT65597 CTP65597 DDL65597 DNH65597 DXD65597 EGZ65597 EQV65597 FAR65597 FKN65597 FUJ65597 GEF65597 GOB65597 GXX65597 HHT65597 HRP65597 IBL65597 ILH65597 IVD65597 JEZ65597 JOV65597 JYR65597 KIN65597 KSJ65597 LCF65597 LMB65597 LVX65597 MFT65597 MPP65597 MZL65597 NJH65597 NTD65597 OCZ65597 OMV65597 OWR65597 PGN65597 PQJ65597 QAF65597 QKB65597 QTX65597 RDT65597 RNP65597 RXL65597 SHH65597 SRD65597 TAZ65597 TKV65597 TUR65597 UEN65597 UOJ65597 UYF65597 VIB65597 VRX65597 WBT65597 WLP65597 WVL65597 D131133 IZ131133 SV131133 ACR131133 AMN131133 AWJ131133 BGF131133 BQB131133 BZX131133 CJT131133 CTP131133 DDL131133 DNH131133 DXD131133 EGZ131133 EQV131133 FAR131133 FKN131133 FUJ131133 GEF131133 GOB131133 GXX131133 HHT131133 HRP131133 IBL131133 ILH131133 IVD131133 JEZ131133 JOV131133 JYR131133 KIN131133 KSJ131133 LCF131133 LMB131133 LVX131133 MFT131133 MPP131133 MZL131133 NJH131133 NTD131133 OCZ131133 OMV131133 OWR131133 PGN131133 PQJ131133 QAF131133 QKB131133 QTX131133 RDT131133 RNP131133 RXL131133 SHH131133 SRD131133 TAZ131133 TKV131133 TUR131133 UEN131133 UOJ131133 UYF131133 VIB131133 VRX131133 WBT131133 WLP131133 WVL131133 D196669 IZ196669 SV196669 ACR196669 AMN196669 AWJ196669 BGF196669 BQB196669 BZX196669 CJT196669 CTP196669 DDL196669 DNH196669 DXD196669 EGZ196669 EQV196669 FAR196669 FKN196669 FUJ196669 GEF196669 GOB196669 GXX196669 HHT196669 HRP196669 IBL196669 ILH196669 IVD196669 JEZ196669 JOV196669 JYR196669 KIN196669 KSJ196669 LCF196669 LMB196669 LVX196669 MFT196669 MPP196669 MZL196669 NJH196669 NTD196669 OCZ196669 OMV196669 OWR196669 PGN196669 PQJ196669 QAF196669 QKB196669 QTX196669 RDT196669 RNP196669 RXL196669 SHH196669 SRD196669 TAZ196669 TKV196669 TUR196669 UEN196669 UOJ196669 UYF196669 VIB196669 VRX196669 WBT196669 WLP196669 WVL196669 D262205 IZ262205 SV262205 ACR262205 AMN262205 AWJ262205 BGF262205 BQB262205 BZX262205 CJT262205 CTP262205 DDL262205 DNH262205 DXD262205 EGZ262205 EQV262205 FAR262205 FKN262205 FUJ262205 GEF262205 GOB262205 GXX262205 HHT262205 HRP262205 IBL262205 ILH262205 IVD262205 JEZ262205 JOV262205 JYR262205 KIN262205 KSJ262205 LCF262205 LMB262205 LVX262205 MFT262205 MPP262205 MZL262205 NJH262205 NTD262205 OCZ262205 OMV262205 OWR262205 PGN262205 PQJ262205 QAF262205 QKB262205 QTX262205 RDT262205 RNP262205 RXL262205 SHH262205 SRD262205 TAZ262205 TKV262205 TUR262205 UEN262205 UOJ262205 UYF262205 VIB262205 VRX262205 WBT262205 WLP262205 WVL262205 D327741 IZ327741 SV327741 ACR327741 AMN327741 AWJ327741 BGF327741 BQB327741 BZX327741 CJT327741 CTP327741 DDL327741 DNH327741 DXD327741 EGZ327741 EQV327741 FAR327741 FKN327741 FUJ327741 GEF327741 GOB327741 GXX327741 HHT327741 HRP327741 IBL327741 ILH327741 IVD327741 JEZ327741 JOV327741 JYR327741 KIN327741 KSJ327741 LCF327741 LMB327741 LVX327741 MFT327741 MPP327741 MZL327741 NJH327741 NTD327741 OCZ327741 OMV327741 OWR327741 PGN327741 PQJ327741 QAF327741 QKB327741 QTX327741 RDT327741 RNP327741 RXL327741 SHH327741 SRD327741 TAZ327741 TKV327741 TUR327741 UEN327741 UOJ327741 UYF327741 VIB327741 VRX327741 WBT327741 WLP327741 WVL327741 D393277 IZ393277 SV393277 ACR393277 AMN393277 AWJ393277 BGF393277 BQB393277 BZX393277 CJT393277 CTP393277 DDL393277 DNH393277 DXD393277 EGZ393277 EQV393277 FAR393277 FKN393277 FUJ393277 GEF393277 GOB393277 GXX393277 HHT393277 HRP393277 IBL393277 ILH393277 IVD393277 JEZ393277 JOV393277 JYR393277 KIN393277 KSJ393277 LCF393277 LMB393277 LVX393277 MFT393277 MPP393277 MZL393277 NJH393277 NTD393277 OCZ393277 OMV393277 OWR393277 PGN393277 PQJ393277 QAF393277 QKB393277 QTX393277 RDT393277 RNP393277 RXL393277 SHH393277 SRD393277 TAZ393277 TKV393277 TUR393277 UEN393277 UOJ393277 UYF393277 VIB393277 VRX393277 WBT393277 WLP393277 WVL393277 D458813 IZ458813 SV458813 ACR458813 AMN458813 AWJ458813 BGF458813 BQB458813 BZX458813 CJT458813 CTP458813 DDL458813 DNH458813 DXD458813 EGZ458813 EQV458813 FAR458813 FKN458813 FUJ458813 GEF458813 GOB458813 GXX458813 HHT458813 HRP458813 IBL458813 ILH458813 IVD458813 JEZ458813 JOV458813 JYR458813 KIN458813 KSJ458813 LCF458813 LMB458813 LVX458813 MFT458813 MPP458813 MZL458813 NJH458813 NTD458813 OCZ458813 OMV458813 OWR458813 PGN458813 PQJ458813 QAF458813 QKB458813 QTX458813 RDT458813 RNP458813 RXL458813 SHH458813 SRD458813 TAZ458813 TKV458813 TUR458813 UEN458813 UOJ458813 UYF458813 VIB458813 VRX458813 WBT458813 WLP458813 WVL458813 D524349 IZ524349 SV524349 ACR524349 AMN524349 AWJ524349 BGF524349 BQB524349 BZX524349 CJT524349 CTP524349 DDL524349 DNH524349 DXD524349 EGZ524349 EQV524349 FAR524349 FKN524349 FUJ524349 GEF524349 GOB524349 GXX524349 HHT524349 HRP524349 IBL524349 ILH524349 IVD524349 JEZ524349 JOV524349 JYR524349 KIN524349 KSJ524349 LCF524349 LMB524349 LVX524349 MFT524349 MPP524349 MZL524349 NJH524349 NTD524349 OCZ524349 OMV524349 OWR524349 PGN524349 PQJ524349 QAF524349 QKB524349 QTX524349 RDT524349 RNP524349 RXL524349 SHH524349 SRD524349 TAZ524349 TKV524349 TUR524349 UEN524349 UOJ524349 UYF524349 VIB524349 VRX524349 WBT524349 WLP524349 WVL524349 D589885 IZ589885 SV589885 ACR589885 AMN589885 AWJ589885 BGF589885 BQB589885 BZX589885 CJT589885 CTP589885 DDL589885 DNH589885 DXD589885 EGZ589885 EQV589885 FAR589885 FKN589885 FUJ589885 GEF589885 GOB589885 GXX589885 HHT589885 HRP589885 IBL589885 ILH589885 IVD589885 JEZ589885 JOV589885 JYR589885 KIN589885 KSJ589885 LCF589885 LMB589885 LVX589885 MFT589885 MPP589885 MZL589885 NJH589885 NTD589885 OCZ589885 OMV589885 OWR589885 PGN589885 PQJ589885 QAF589885 QKB589885 QTX589885 RDT589885 RNP589885 RXL589885 SHH589885 SRD589885 TAZ589885 TKV589885 TUR589885 UEN589885 UOJ589885 UYF589885 VIB589885 VRX589885 WBT589885 WLP589885 WVL589885 D655421 IZ655421 SV655421 ACR655421 AMN655421 AWJ655421 BGF655421 BQB655421 BZX655421 CJT655421 CTP655421 DDL655421 DNH655421 DXD655421 EGZ655421 EQV655421 FAR655421 FKN655421 FUJ655421 GEF655421 GOB655421 GXX655421 HHT655421 HRP655421 IBL655421 ILH655421 IVD655421 JEZ655421 JOV655421 JYR655421 KIN655421 KSJ655421 LCF655421 LMB655421 LVX655421 MFT655421 MPP655421 MZL655421 NJH655421 NTD655421 OCZ655421 OMV655421 OWR655421 PGN655421 PQJ655421 QAF655421 QKB655421 QTX655421 RDT655421 RNP655421 RXL655421 SHH655421 SRD655421 TAZ655421 TKV655421 TUR655421 UEN655421 UOJ655421 UYF655421 VIB655421 VRX655421 WBT655421 WLP655421 WVL655421 D720957 IZ720957 SV720957 ACR720957 AMN720957 AWJ720957 BGF720957 BQB720957 BZX720957 CJT720957 CTP720957 DDL720957 DNH720957 DXD720957 EGZ720957 EQV720957 FAR720957 FKN720957 FUJ720957 GEF720957 GOB720957 GXX720957 HHT720957 HRP720957 IBL720957 ILH720957 IVD720957 JEZ720957 JOV720957 JYR720957 KIN720957 KSJ720957 LCF720957 LMB720957 LVX720957 MFT720957 MPP720957 MZL720957 NJH720957 NTD720957 OCZ720957 OMV720957 OWR720957 PGN720957 PQJ720957 QAF720957 QKB720957 QTX720957 RDT720957 RNP720957 RXL720957 SHH720957 SRD720957 TAZ720957 TKV720957 TUR720957 UEN720957 UOJ720957 UYF720957 VIB720957 VRX720957 WBT720957 WLP720957 WVL720957 D786493 IZ786493 SV786493 ACR786493 AMN786493 AWJ786493 BGF786493 BQB786493 BZX786493 CJT786493 CTP786493 DDL786493 DNH786493 DXD786493 EGZ786493 EQV786493 FAR786493 FKN786493 FUJ786493 GEF786493 GOB786493 GXX786493 HHT786493 HRP786493 IBL786493 ILH786493 IVD786493 JEZ786493 JOV786493 JYR786493 KIN786493 KSJ786493 LCF786493 LMB786493 LVX786493 MFT786493 MPP786493 MZL786493 NJH786493 NTD786493 OCZ786493 OMV786493 OWR786493 PGN786493 PQJ786493 QAF786493 QKB786493 QTX786493 RDT786493 RNP786493 RXL786493 SHH786493 SRD786493 TAZ786493 TKV786493 TUR786493 UEN786493 UOJ786493 UYF786493 VIB786493 VRX786493 WBT786493 WLP786493 WVL786493 D852029 IZ852029 SV852029 ACR852029 AMN852029 AWJ852029 BGF852029 BQB852029 BZX852029 CJT852029 CTP852029 DDL852029 DNH852029 DXD852029 EGZ852029 EQV852029 FAR852029 FKN852029 FUJ852029 GEF852029 GOB852029 GXX852029 HHT852029 HRP852029 IBL852029 ILH852029 IVD852029 JEZ852029 JOV852029 JYR852029 KIN852029 KSJ852029 LCF852029 LMB852029 LVX852029 MFT852029 MPP852029 MZL852029 NJH852029 NTD852029 OCZ852029 OMV852029 OWR852029 PGN852029 PQJ852029 QAF852029 QKB852029 QTX852029 RDT852029 RNP852029 RXL852029 SHH852029 SRD852029 TAZ852029 TKV852029 TUR852029 UEN852029 UOJ852029 UYF852029 VIB852029 VRX852029 WBT852029 WLP852029 WVL852029 D917565 IZ917565 SV917565 ACR917565 AMN917565 AWJ917565 BGF917565 BQB917565 BZX917565 CJT917565 CTP917565 DDL917565 DNH917565 DXD917565 EGZ917565 EQV917565 FAR917565 FKN917565 FUJ917565 GEF917565 GOB917565 GXX917565 HHT917565 HRP917565 IBL917565 ILH917565 IVD917565 JEZ917565 JOV917565 JYR917565 KIN917565 KSJ917565 LCF917565 LMB917565 LVX917565 MFT917565 MPP917565 MZL917565 NJH917565 NTD917565 OCZ917565 OMV917565 OWR917565 PGN917565 PQJ917565 QAF917565 QKB917565 QTX917565 RDT917565 RNP917565 RXL917565 SHH917565 SRD917565 TAZ917565 TKV917565 TUR917565 UEN917565 UOJ917565 UYF917565 VIB917565 VRX917565 WBT917565 WLP917565 WVL917565 D983101 IZ983101 SV983101 ACR983101 AMN983101 AWJ983101 BGF983101 BQB983101 BZX983101 CJT983101 CTP983101 DDL983101 DNH983101 DXD983101 EGZ983101 EQV983101 FAR983101 FKN983101 FUJ983101 GEF983101 GOB983101 GXX983101 HHT983101 HRP983101 IBL983101 ILH983101 IVD983101 JEZ983101 JOV983101 JYR983101 KIN983101 KSJ983101 LCF983101 LMB983101 LVX983101 MFT983101 MPP983101 MZL983101 NJH983101 NTD983101 OCZ983101 OMV983101 OWR983101 PGN983101 PQJ983101 QAF983101 QKB983101 QTX983101 RDT983101 RNP983101 RXL983101 SHH983101 SRD983101 TAZ983101 TKV983101 TUR983101 UEN983101 UOJ983101 UYF983101 VIB983101 VRX983101 WBT983101 WLP983101 WVL983101">
      <formula1>$AC$20:$AC$27</formula1>
    </dataValidation>
    <dataValidation type="list" allowBlank="1" showInputMessage="1" showErrorMessage="1" sqref="D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formula1>$AD$20:$AD$26</formula1>
    </dataValidation>
    <dataValidation type="list" allowBlank="1" showInputMessage="1" showErrorMessage="1" sqref="D63:D64 IZ63:IZ64 SV63:SV64 ACR63:ACR64 AMN63:AMN64 AWJ63:AWJ64 BGF63:BGF64 BQB63:BQB64 BZX63:BZX64 CJT63:CJT64 CTP63:CTP64 DDL63:DDL64 DNH63:DNH64 DXD63:DXD64 EGZ63:EGZ64 EQV63:EQV64 FAR63:FAR64 FKN63:FKN64 FUJ63:FUJ64 GEF63:GEF64 GOB63:GOB64 GXX63:GXX64 HHT63:HHT64 HRP63:HRP64 IBL63:IBL64 ILH63:ILH64 IVD63:IVD64 JEZ63:JEZ64 JOV63:JOV64 JYR63:JYR64 KIN63:KIN64 KSJ63:KSJ64 LCF63:LCF64 LMB63:LMB64 LVX63:LVX64 MFT63:MFT64 MPP63:MPP64 MZL63:MZL64 NJH63:NJH64 NTD63:NTD64 OCZ63:OCZ64 OMV63:OMV64 OWR63:OWR64 PGN63:PGN64 PQJ63:PQJ64 QAF63:QAF64 QKB63:QKB64 QTX63:QTX64 RDT63:RDT64 RNP63:RNP64 RXL63:RXL64 SHH63:SHH64 SRD63:SRD64 TAZ63:TAZ64 TKV63:TKV64 TUR63:TUR64 UEN63:UEN64 UOJ63:UOJ64 UYF63:UYF64 VIB63:VIB64 VRX63:VRX64 WBT63:WBT64 WLP63:WLP64 WVL63:WVL64 D65599:D65600 IZ65599:IZ65600 SV65599:SV65600 ACR65599:ACR65600 AMN65599:AMN65600 AWJ65599:AWJ65600 BGF65599:BGF65600 BQB65599:BQB65600 BZX65599:BZX65600 CJT65599:CJT65600 CTP65599:CTP65600 DDL65599:DDL65600 DNH65599:DNH65600 DXD65599:DXD65600 EGZ65599:EGZ65600 EQV65599:EQV65600 FAR65599:FAR65600 FKN65599:FKN65600 FUJ65599:FUJ65600 GEF65599:GEF65600 GOB65599:GOB65600 GXX65599:GXX65600 HHT65599:HHT65600 HRP65599:HRP65600 IBL65599:IBL65600 ILH65599:ILH65600 IVD65599:IVD65600 JEZ65599:JEZ65600 JOV65599:JOV65600 JYR65599:JYR65600 KIN65599:KIN65600 KSJ65599:KSJ65600 LCF65599:LCF65600 LMB65599:LMB65600 LVX65599:LVX65600 MFT65599:MFT65600 MPP65599:MPP65600 MZL65599:MZL65600 NJH65599:NJH65600 NTD65599:NTD65600 OCZ65599:OCZ65600 OMV65599:OMV65600 OWR65599:OWR65600 PGN65599:PGN65600 PQJ65599:PQJ65600 QAF65599:QAF65600 QKB65599:QKB65600 QTX65599:QTX65600 RDT65599:RDT65600 RNP65599:RNP65600 RXL65599:RXL65600 SHH65599:SHH65600 SRD65599:SRD65600 TAZ65599:TAZ65600 TKV65599:TKV65600 TUR65599:TUR65600 UEN65599:UEN65600 UOJ65599:UOJ65600 UYF65599:UYF65600 VIB65599:VIB65600 VRX65599:VRX65600 WBT65599:WBT65600 WLP65599:WLP65600 WVL65599:WVL65600 D131135:D131136 IZ131135:IZ131136 SV131135:SV131136 ACR131135:ACR131136 AMN131135:AMN131136 AWJ131135:AWJ131136 BGF131135:BGF131136 BQB131135:BQB131136 BZX131135:BZX131136 CJT131135:CJT131136 CTP131135:CTP131136 DDL131135:DDL131136 DNH131135:DNH131136 DXD131135:DXD131136 EGZ131135:EGZ131136 EQV131135:EQV131136 FAR131135:FAR131136 FKN131135:FKN131136 FUJ131135:FUJ131136 GEF131135:GEF131136 GOB131135:GOB131136 GXX131135:GXX131136 HHT131135:HHT131136 HRP131135:HRP131136 IBL131135:IBL131136 ILH131135:ILH131136 IVD131135:IVD131136 JEZ131135:JEZ131136 JOV131135:JOV131136 JYR131135:JYR131136 KIN131135:KIN131136 KSJ131135:KSJ131136 LCF131135:LCF131136 LMB131135:LMB131136 LVX131135:LVX131136 MFT131135:MFT131136 MPP131135:MPP131136 MZL131135:MZL131136 NJH131135:NJH131136 NTD131135:NTD131136 OCZ131135:OCZ131136 OMV131135:OMV131136 OWR131135:OWR131136 PGN131135:PGN131136 PQJ131135:PQJ131136 QAF131135:QAF131136 QKB131135:QKB131136 QTX131135:QTX131136 RDT131135:RDT131136 RNP131135:RNP131136 RXL131135:RXL131136 SHH131135:SHH131136 SRD131135:SRD131136 TAZ131135:TAZ131136 TKV131135:TKV131136 TUR131135:TUR131136 UEN131135:UEN131136 UOJ131135:UOJ131136 UYF131135:UYF131136 VIB131135:VIB131136 VRX131135:VRX131136 WBT131135:WBT131136 WLP131135:WLP131136 WVL131135:WVL131136 D196671:D196672 IZ196671:IZ196672 SV196671:SV196672 ACR196671:ACR196672 AMN196671:AMN196672 AWJ196671:AWJ196672 BGF196671:BGF196672 BQB196671:BQB196672 BZX196671:BZX196672 CJT196671:CJT196672 CTP196671:CTP196672 DDL196671:DDL196672 DNH196671:DNH196672 DXD196671:DXD196672 EGZ196671:EGZ196672 EQV196671:EQV196672 FAR196671:FAR196672 FKN196671:FKN196672 FUJ196671:FUJ196672 GEF196671:GEF196672 GOB196671:GOB196672 GXX196671:GXX196672 HHT196671:HHT196672 HRP196671:HRP196672 IBL196671:IBL196672 ILH196671:ILH196672 IVD196671:IVD196672 JEZ196671:JEZ196672 JOV196671:JOV196672 JYR196671:JYR196672 KIN196671:KIN196672 KSJ196671:KSJ196672 LCF196671:LCF196672 LMB196671:LMB196672 LVX196671:LVX196672 MFT196671:MFT196672 MPP196671:MPP196672 MZL196671:MZL196672 NJH196671:NJH196672 NTD196671:NTD196672 OCZ196671:OCZ196672 OMV196671:OMV196672 OWR196671:OWR196672 PGN196671:PGN196672 PQJ196671:PQJ196672 QAF196671:QAF196672 QKB196671:QKB196672 QTX196671:QTX196672 RDT196671:RDT196672 RNP196671:RNP196672 RXL196671:RXL196672 SHH196671:SHH196672 SRD196671:SRD196672 TAZ196671:TAZ196672 TKV196671:TKV196672 TUR196671:TUR196672 UEN196671:UEN196672 UOJ196671:UOJ196672 UYF196671:UYF196672 VIB196671:VIB196672 VRX196671:VRX196672 WBT196671:WBT196672 WLP196671:WLP196672 WVL196671:WVL196672 D262207:D262208 IZ262207:IZ262208 SV262207:SV262208 ACR262207:ACR262208 AMN262207:AMN262208 AWJ262207:AWJ262208 BGF262207:BGF262208 BQB262207:BQB262208 BZX262207:BZX262208 CJT262207:CJT262208 CTP262207:CTP262208 DDL262207:DDL262208 DNH262207:DNH262208 DXD262207:DXD262208 EGZ262207:EGZ262208 EQV262207:EQV262208 FAR262207:FAR262208 FKN262207:FKN262208 FUJ262207:FUJ262208 GEF262207:GEF262208 GOB262207:GOB262208 GXX262207:GXX262208 HHT262207:HHT262208 HRP262207:HRP262208 IBL262207:IBL262208 ILH262207:ILH262208 IVD262207:IVD262208 JEZ262207:JEZ262208 JOV262207:JOV262208 JYR262207:JYR262208 KIN262207:KIN262208 KSJ262207:KSJ262208 LCF262207:LCF262208 LMB262207:LMB262208 LVX262207:LVX262208 MFT262207:MFT262208 MPP262207:MPP262208 MZL262207:MZL262208 NJH262207:NJH262208 NTD262207:NTD262208 OCZ262207:OCZ262208 OMV262207:OMV262208 OWR262207:OWR262208 PGN262207:PGN262208 PQJ262207:PQJ262208 QAF262207:QAF262208 QKB262207:QKB262208 QTX262207:QTX262208 RDT262207:RDT262208 RNP262207:RNP262208 RXL262207:RXL262208 SHH262207:SHH262208 SRD262207:SRD262208 TAZ262207:TAZ262208 TKV262207:TKV262208 TUR262207:TUR262208 UEN262207:UEN262208 UOJ262207:UOJ262208 UYF262207:UYF262208 VIB262207:VIB262208 VRX262207:VRX262208 WBT262207:WBT262208 WLP262207:WLP262208 WVL262207:WVL262208 D327743:D327744 IZ327743:IZ327744 SV327743:SV327744 ACR327743:ACR327744 AMN327743:AMN327744 AWJ327743:AWJ327744 BGF327743:BGF327744 BQB327743:BQB327744 BZX327743:BZX327744 CJT327743:CJT327744 CTP327743:CTP327744 DDL327743:DDL327744 DNH327743:DNH327744 DXD327743:DXD327744 EGZ327743:EGZ327744 EQV327743:EQV327744 FAR327743:FAR327744 FKN327743:FKN327744 FUJ327743:FUJ327744 GEF327743:GEF327744 GOB327743:GOB327744 GXX327743:GXX327744 HHT327743:HHT327744 HRP327743:HRP327744 IBL327743:IBL327744 ILH327743:ILH327744 IVD327743:IVD327744 JEZ327743:JEZ327744 JOV327743:JOV327744 JYR327743:JYR327744 KIN327743:KIN327744 KSJ327743:KSJ327744 LCF327743:LCF327744 LMB327743:LMB327744 LVX327743:LVX327744 MFT327743:MFT327744 MPP327743:MPP327744 MZL327743:MZL327744 NJH327743:NJH327744 NTD327743:NTD327744 OCZ327743:OCZ327744 OMV327743:OMV327744 OWR327743:OWR327744 PGN327743:PGN327744 PQJ327743:PQJ327744 QAF327743:QAF327744 QKB327743:QKB327744 QTX327743:QTX327744 RDT327743:RDT327744 RNP327743:RNP327744 RXL327743:RXL327744 SHH327743:SHH327744 SRD327743:SRD327744 TAZ327743:TAZ327744 TKV327743:TKV327744 TUR327743:TUR327744 UEN327743:UEN327744 UOJ327743:UOJ327744 UYF327743:UYF327744 VIB327743:VIB327744 VRX327743:VRX327744 WBT327743:WBT327744 WLP327743:WLP327744 WVL327743:WVL327744 D393279:D393280 IZ393279:IZ393280 SV393279:SV393280 ACR393279:ACR393280 AMN393279:AMN393280 AWJ393279:AWJ393280 BGF393279:BGF393280 BQB393279:BQB393280 BZX393279:BZX393280 CJT393279:CJT393280 CTP393279:CTP393280 DDL393279:DDL393280 DNH393279:DNH393280 DXD393279:DXD393280 EGZ393279:EGZ393280 EQV393279:EQV393280 FAR393279:FAR393280 FKN393279:FKN393280 FUJ393279:FUJ393280 GEF393279:GEF393280 GOB393279:GOB393280 GXX393279:GXX393280 HHT393279:HHT393280 HRP393279:HRP393280 IBL393279:IBL393280 ILH393279:ILH393280 IVD393279:IVD393280 JEZ393279:JEZ393280 JOV393279:JOV393280 JYR393279:JYR393280 KIN393279:KIN393280 KSJ393279:KSJ393280 LCF393279:LCF393280 LMB393279:LMB393280 LVX393279:LVX393280 MFT393279:MFT393280 MPP393279:MPP393280 MZL393279:MZL393280 NJH393279:NJH393280 NTD393279:NTD393280 OCZ393279:OCZ393280 OMV393279:OMV393280 OWR393279:OWR393280 PGN393279:PGN393280 PQJ393279:PQJ393280 QAF393279:QAF393280 QKB393279:QKB393280 QTX393279:QTX393280 RDT393279:RDT393280 RNP393279:RNP393280 RXL393279:RXL393280 SHH393279:SHH393280 SRD393279:SRD393280 TAZ393279:TAZ393280 TKV393279:TKV393280 TUR393279:TUR393280 UEN393279:UEN393280 UOJ393279:UOJ393280 UYF393279:UYF393280 VIB393279:VIB393280 VRX393279:VRX393280 WBT393279:WBT393280 WLP393279:WLP393280 WVL393279:WVL393280 D458815:D458816 IZ458815:IZ458816 SV458815:SV458816 ACR458815:ACR458816 AMN458815:AMN458816 AWJ458815:AWJ458816 BGF458815:BGF458816 BQB458815:BQB458816 BZX458815:BZX458816 CJT458815:CJT458816 CTP458815:CTP458816 DDL458815:DDL458816 DNH458815:DNH458816 DXD458815:DXD458816 EGZ458815:EGZ458816 EQV458815:EQV458816 FAR458815:FAR458816 FKN458815:FKN458816 FUJ458815:FUJ458816 GEF458815:GEF458816 GOB458815:GOB458816 GXX458815:GXX458816 HHT458815:HHT458816 HRP458815:HRP458816 IBL458815:IBL458816 ILH458815:ILH458816 IVD458815:IVD458816 JEZ458815:JEZ458816 JOV458815:JOV458816 JYR458815:JYR458816 KIN458815:KIN458816 KSJ458815:KSJ458816 LCF458815:LCF458816 LMB458815:LMB458816 LVX458815:LVX458816 MFT458815:MFT458816 MPP458815:MPP458816 MZL458815:MZL458816 NJH458815:NJH458816 NTD458815:NTD458816 OCZ458815:OCZ458816 OMV458815:OMV458816 OWR458815:OWR458816 PGN458815:PGN458816 PQJ458815:PQJ458816 QAF458815:QAF458816 QKB458815:QKB458816 QTX458815:QTX458816 RDT458815:RDT458816 RNP458815:RNP458816 RXL458815:RXL458816 SHH458815:SHH458816 SRD458815:SRD458816 TAZ458815:TAZ458816 TKV458815:TKV458816 TUR458815:TUR458816 UEN458815:UEN458816 UOJ458815:UOJ458816 UYF458815:UYF458816 VIB458815:VIB458816 VRX458815:VRX458816 WBT458815:WBT458816 WLP458815:WLP458816 WVL458815:WVL458816 D524351:D524352 IZ524351:IZ524352 SV524351:SV524352 ACR524351:ACR524352 AMN524351:AMN524352 AWJ524351:AWJ524352 BGF524351:BGF524352 BQB524351:BQB524352 BZX524351:BZX524352 CJT524351:CJT524352 CTP524351:CTP524352 DDL524351:DDL524352 DNH524351:DNH524352 DXD524351:DXD524352 EGZ524351:EGZ524352 EQV524351:EQV524352 FAR524351:FAR524352 FKN524351:FKN524352 FUJ524351:FUJ524352 GEF524351:GEF524352 GOB524351:GOB524352 GXX524351:GXX524352 HHT524351:HHT524352 HRP524351:HRP524352 IBL524351:IBL524352 ILH524351:ILH524352 IVD524351:IVD524352 JEZ524351:JEZ524352 JOV524351:JOV524352 JYR524351:JYR524352 KIN524351:KIN524352 KSJ524351:KSJ524352 LCF524351:LCF524352 LMB524351:LMB524352 LVX524351:LVX524352 MFT524351:MFT524352 MPP524351:MPP524352 MZL524351:MZL524352 NJH524351:NJH524352 NTD524351:NTD524352 OCZ524351:OCZ524352 OMV524351:OMV524352 OWR524351:OWR524352 PGN524351:PGN524352 PQJ524351:PQJ524352 QAF524351:QAF524352 QKB524351:QKB524352 QTX524351:QTX524352 RDT524351:RDT524352 RNP524351:RNP524352 RXL524351:RXL524352 SHH524351:SHH524352 SRD524351:SRD524352 TAZ524351:TAZ524352 TKV524351:TKV524352 TUR524351:TUR524352 UEN524351:UEN524352 UOJ524351:UOJ524352 UYF524351:UYF524352 VIB524351:VIB524352 VRX524351:VRX524352 WBT524351:WBT524352 WLP524351:WLP524352 WVL524351:WVL524352 D589887:D589888 IZ589887:IZ589888 SV589887:SV589888 ACR589887:ACR589888 AMN589887:AMN589888 AWJ589887:AWJ589888 BGF589887:BGF589888 BQB589887:BQB589888 BZX589887:BZX589888 CJT589887:CJT589888 CTP589887:CTP589888 DDL589887:DDL589888 DNH589887:DNH589888 DXD589887:DXD589888 EGZ589887:EGZ589888 EQV589887:EQV589888 FAR589887:FAR589888 FKN589887:FKN589888 FUJ589887:FUJ589888 GEF589887:GEF589888 GOB589887:GOB589888 GXX589887:GXX589888 HHT589887:HHT589888 HRP589887:HRP589888 IBL589887:IBL589888 ILH589887:ILH589888 IVD589887:IVD589888 JEZ589887:JEZ589888 JOV589887:JOV589888 JYR589887:JYR589888 KIN589887:KIN589888 KSJ589887:KSJ589888 LCF589887:LCF589888 LMB589887:LMB589888 LVX589887:LVX589888 MFT589887:MFT589888 MPP589887:MPP589888 MZL589887:MZL589888 NJH589887:NJH589888 NTD589887:NTD589888 OCZ589887:OCZ589888 OMV589887:OMV589888 OWR589887:OWR589888 PGN589887:PGN589888 PQJ589887:PQJ589888 QAF589887:QAF589888 QKB589887:QKB589888 QTX589887:QTX589888 RDT589887:RDT589888 RNP589887:RNP589888 RXL589887:RXL589888 SHH589887:SHH589888 SRD589887:SRD589888 TAZ589887:TAZ589888 TKV589887:TKV589888 TUR589887:TUR589888 UEN589887:UEN589888 UOJ589887:UOJ589888 UYF589887:UYF589888 VIB589887:VIB589888 VRX589887:VRX589888 WBT589887:WBT589888 WLP589887:WLP589888 WVL589887:WVL589888 D655423:D655424 IZ655423:IZ655424 SV655423:SV655424 ACR655423:ACR655424 AMN655423:AMN655424 AWJ655423:AWJ655424 BGF655423:BGF655424 BQB655423:BQB655424 BZX655423:BZX655424 CJT655423:CJT655424 CTP655423:CTP655424 DDL655423:DDL655424 DNH655423:DNH655424 DXD655423:DXD655424 EGZ655423:EGZ655424 EQV655423:EQV655424 FAR655423:FAR655424 FKN655423:FKN655424 FUJ655423:FUJ655424 GEF655423:GEF655424 GOB655423:GOB655424 GXX655423:GXX655424 HHT655423:HHT655424 HRP655423:HRP655424 IBL655423:IBL655424 ILH655423:ILH655424 IVD655423:IVD655424 JEZ655423:JEZ655424 JOV655423:JOV655424 JYR655423:JYR655424 KIN655423:KIN655424 KSJ655423:KSJ655424 LCF655423:LCF655424 LMB655423:LMB655424 LVX655423:LVX655424 MFT655423:MFT655424 MPP655423:MPP655424 MZL655423:MZL655424 NJH655423:NJH655424 NTD655423:NTD655424 OCZ655423:OCZ655424 OMV655423:OMV655424 OWR655423:OWR655424 PGN655423:PGN655424 PQJ655423:PQJ655424 QAF655423:QAF655424 QKB655423:QKB655424 QTX655423:QTX655424 RDT655423:RDT655424 RNP655423:RNP655424 RXL655423:RXL655424 SHH655423:SHH655424 SRD655423:SRD655424 TAZ655423:TAZ655424 TKV655423:TKV655424 TUR655423:TUR655424 UEN655423:UEN655424 UOJ655423:UOJ655424 UYF655423:UYF655424 VIB655423:VIB655424 VRX655423:VRX655424 WBT655423:WBT655424 WLP655423:WLP655424 WVL655423:WVL655424 D720959:D720960 IZ720959:IZ720960 SV720959:SV720960 ACR720959:ACR720960 AMN720959:AMN720960 AWJ720959:AWJ720960 BGF720959:BGF720960 BQB720959:BQB720960 BZX720959:BZX720960 CJT720959:CJT720960 CTP720959:CTP720960 DDL720959:DDL720960 DNH720959:DNH720960 DXD720959:DXD720960 EGZ720959:EGZ720960 EQV720959:EQV720960 FAR720959:FAR720960 FKN720959:FKN720960 FUJ720959:FUJ720960 GEF720959:GEF720960 GOB720959:GOB720960 GXX720959:GXX720960 HHT720959:HHT720960 HRP720959:HRP720960 IBL720959:IBL720960 ILH720959:ILH720960 IVD720959:IVD720960 JEZ720959:JEZ720960 JOV720959:JOV720960 JYR720959:JYR720960 KIN720959:KIN720960 KSJ720959:KSJ720960 LCF720959:LCF720960 LMB720959:LMB720960 LVX720959:LVX720960 MFT720959:MFT720960 MPP720959:MPP720960 MZL720959:MZL720960 NJH720959:NJH720960 NTD720959:NTD720960 OCZ720959:OCZ720960 OMV720959:OMV720960 OWR720959:OWR720960 PGN720959:PGN720960 PQJ720959:PQJ720960 QAF720959:QAF720960 QKB720959:QKB720960 QTX720959:QTX720960 RDT720959:RDT720960 RNP720959:RNP720960 RXL720959:RXL720960 SHH720959:SHH720960 SRD720959:SRD720960 TAZ720959:TAZ720960 TKV720959:TKV720960 TUR720959:TUR720960 UEN720959:UEN720960 UOJ720959:UOJ720960 UYF720959:UYF720960 VIB720959:VIB720960 VRX720959:VRX720960 WBT720959:WBT720960 WLP720959:WLP720960 WVL720959:WVL720960 D786495:D786496 IZ786495:IZ786496 SV786495:SV786496 ACR786495:ACR786496 AMN786495:AMN786496 AWJ786495:AWJ786496 BGF786495:BGF786496 BQB786495:BQB786496 BZX786495:BZX786496 CJT786495:CJT786496 CTP786495:CTP786496 DDL786495:DDL786496 DNH786495:DNH786496 DXD786495:DXD786496 EGZ786495:EGZ786496 EQV786495:EQV786496 FAR786495:FAR786496 FKN786495:FKN786496 FUJ786495:FUJ786496 GEF786495:GEF786496 GOB786495:GOB786496 GXX786495:GXX786496 HHT786495:HHT786496 HRP786495:HRP786496 IBL786495:IBL786496 ILH786495:ILH786496 IVD786495:IVD786496 JEZ786495:JEZ786496 JOV786495:JOV786496 JYR786495:JYR786496 KIN786495:KIN786496 KSJ786495:KSJ786496 LCF786495:LCF786496 LMB786495:LMB786496 LVX786495:LVX786496 MFT786495:MFT786496 MPP786495:MPP786496 MZL786495:MZL786496 NJH786495:NJH786496 NTD786495:NTD786496 OCZ786495:OCZ786496 OMV786495:OMV786496 OWR786495:OWR786496 PGN786495:PGN786496 PQJ786495:PQJ786496 QAF786495:QAF786496 QKB786495:QKB786496 QTX786495:QTX786496 RDT786495:RDT786496 RNP786495:RNP786496 RXL786495:RXL786496 SHH786495:SHH786496 SRD786495:SRD786496 TAZ786495:TAZ786496 TKV786495:TKV786496 TUR786495:TUR786496 UEN786495:UEN786496 UOJ786495:UOJ786496 UYF786495:UYF786496 VIB786495:VIB786496 VRX786495:VRX786496 WBT786495:WBT786496 WLP786495:WLP786496 WVL786495:WVL786496 D852031:D852032 IZ852031:IZ852032 SV852031:SV852032 ACR852031:ACR852032 AMN852031:AMN852032 AWJ852031:AWJ852032 BGF852031:BGF852032 BQB852031:BQB852032 BZX852031:BZX852032 CJT852031:CJT852032 CTP852031:CTP852032 DDL852031:DDL852032 DNH852031:DNH852032 DXD852031:DXD852032 EGZ852031:EGZ852032 EQV852031:EQV852032 FAR852031:FAR852032 FKN852031:FKN852032 FUJ852031:FUJ852032 GEF852031:GEF852032 GOB852031:GOB852032 GXX852031:GXX852032 HHT852031:HHT852032 HRP852031:HRP852032 IBL852031:IBL852032 ILH852031:ILH852032 IVD852031:IVD852032 JEZ852031:JEZ852032 JOV852031:JOV852032 JYR852031:JYR852032 KIN852031:KIN852032 KSJ852031:KSJ852032 LCF852031:LCF852032 LMB852031:LMB852032 LVX852031:LVX852032 MFT852031:MFT852032 MPP852031:MPP852032 MZL852031:MZL852032 NJH852031:NJH852032 NTD852031:NTD852032 OCZ852031:OCZ852032 OMV852031:OMV852032 OWR852031:OWR852032 PGN852031:PGN852032 PQJ852031:PQJ852032 QAF852031:QAF852032 QKB852031:QKB852032 QTX852031:QTX852032 RDT852031:RDT852032 RNP852031:RNP852032 RXL852031:RXL852032 SHH852031:SHH852032 SRD852031:SRD852032 TAZ852031:TAZ852032 TKV852031:TKV852032 TUR852031:TUR852032 UEN852031:UEN852032 UOJ852031:UOJ852032 UYF852031:UYF852032 VIB852031:VIB852032 VRX852031:VRX852032 WBT852031:WBT852032 WLP852031:WLP852032 WVL852031:WVL852032 D917567:D917568 IZ917567:IZ917568 SV917567:SV917568 ACR917567:ACR917568 AMN917567:AMN917568 AWJ917567:AWJ917568 BGF917567:BGF917568 BQB917567:BQB917568 BZX917567:BZX917568 CJT917567:CJT917568 CTP917567:CTP917568 DDL917567:DDL917568 DNH917567:DNH917568 DXD917567:DXD917568 EGZ917567:EGZ917568 EQV917567:EQV917568 FAR917567:FAR917568 FKN917567:FKN917568 FUJ917567:FUJ917568 GEF917567:GEF917568 GOB917567:GOB917568 GXX917567:GXX917568 HHT917567:HHT917568 HRP917567:HRP917568 IBL917567:IBL917568 ILH917567:ILH917568 IVD917567:IVD917568 JEZ917567:JEZ917568 JOV917567:JOV917568 JYR917567:JYR917568 KIN917567:KIN917568 KSJ917567:KSJ917568 LCF917567:LCF917568 LMB917567:LMB917568 LVX917567:LVX917568 MFT917567:MFT917568 MPP917567:MPP917568 MZL917567:MZL917568 NJH917567:NJH917568 NTD917567:NTD917568 OCZ917567:OCZ917568 OMV917567:OMV917568 OWR917567:OWR917568 PGN917567:PGN917568 PQJ917567:PQJ917568 QAF917567:QAF917568 QKB917567:QKB917568 QTX917567:QTX917568 RDT917567:RDT917568 RNP917567:RNP917568 RXL917567:RXL917568 SHH917567:SHH917568 SRD917567:SRD917568 TAZ917567:TAZ917568 TKV917567:TKV917568 TUR917567:TUR917568 UEN917567:UEN917568 UOJ917567:UOJ917568 UYF917567:UYF917568 VIB917567:VIB917568 VRX917567:VRX917568 WBT917567:WBT917568 WLP917567:WLP917568 WVL917567:WVL917568 D983103:D983104 IZ983103:IZ983104 SV983103:SV983104 ACR983103:ACR983104 AMN983103:AMN983104 AWJ983103:AWJ983104 BGF983103:BGF983104 BQB983103:BQB983104 BZX983103:BZX983104 CJT983103:CJT983104 CTP983103:CTP983104 DDL983103:DDL983104 DNH983103:DNH983104 DXD983103:DXD983104 EGZ983103:EGZ983104 EQV983103:EQV983104 FAR983103:FAR983104 FKN983103:FKN983104 FUJ983103:FUJ983104 GEF983103:GEF983104 GOB983103:GOB983104 GXX983103:GXX983104 HHT983103:HHT983104 HRP983103:HRP983104 IBL983103:IBL983104 ILH983103:ILH983104 IVD983103:IVD983104 JEZ983103:JEZ983104 JOV983103:JOV983104 JYR983103:JYR983104 KIN983103:KIN983104 KSJ983103:KSJ983104 LCF983103:LCF983104 LMB983103:LMB983104 LVX983103:LVX983104 MFT983103:MFT983104 MPP983103:MPP983104 MZL983103:MZL983104 NJH983103:NJH983104 NTD983103:NTD983104 OCZ983103:OCZ983104 OMV983103:OMV983104 OWR983103:OWR983104 PGN983103:PGN983104 PQJ983103:PQJ983104 QAF983103:QAF983104 QKB983103:QKB983104 QTX983103:QTX983104 RDT983103:RDT983104 RNP983103:RNP983104 RXL983103:RXL983104 SHH983103:SHH983104 SRD983103:SRD983104 TAZ983103:TAZ983104 TKV983103:TKV983104 TUR983103:TUR983104 UEN983103:UEN983104 UOJ983103:UOJ983104 UYF983103:UYF983104 VIB983103:VIB983104 VRX983103:VRX983104 WBT983103:WBT983104 WLP983103:WLP983104 WVL983103:WVL983104">
      <formula1>$AF$20:$AF$25</formula1>
    </dataValidation>
    <dataValidation type="list" allowBlank="1" showInputMessage="1" showErrorMessage="1" sqref="D74 IZ74 SV74 ACR74 AMN74 AWJ74 BGF74 BQB74 BZX74 CJT74 CTP74 DDL74 DNH74 DXD74 EGZ74 EQV74 FAR74 FKN74 FUJ74 GEF74 GOB74 GXX74 HHT74 HRP74 IBL74 ILH74 IVD74 JEZ74 JOV74 JYR74 KIN74 KSJ74 LCF74 LMB74 LVX74 MFT74 MPP74 MZL74 NJH74 NTD74 OCZ74 OMV74 OWR74 PGN74 PQJ74 QAF74 QKB74 QTX74 RDT74 RNP74 RXL74 SHH74 SRD74 TAZ74 TKV74 TUR74 UEN74 UOJ74 UYF74 VIB74 VRX74 WBT74 WLP74 WVL74 D65610 IZ65610 SV65610 ACR65610 AMN65610 AWJ65610 BGF65610 BQB65610 BZX65610 CJT65610 CTP65610 DDL65610 DNH65610 DXD65610 EGZ65610 EQV65610 FAR65610 FKN65610 FUJ65610 GEF65610 GOB65610 GXX65610 HHT65610 HRP65610 IBL65610 ILH65610 IVD65610 JEZ65610 JOV65610 JYR65610 KIN65610 KSJ65610 LCF65610 LMB65610 LVX65610 MFT65610 MPP65610 MZL65610 NJH65610 NTD65610 OCZ65610 OMV65610 OWR65610 PGN65610 PQJ65610 QAF65610 QKB65610 QTX65610 RDT65610 RNP65610 RXL65610 SHH65610 SRD65610 TAZ65610 TKV65610 TUR65610 UEN65610 UOJ65610 UYF65610 VIB65610 VRX65610 WBT65610 WLP65610 WVL65610 D131146 IZ131146 SV131146 ACR131146 AMN131146 AWJ131146 BGF131146 BQB131146 BZX131146 CJT131146 CTP131146 DDL131146 DNH131146 DXD131146 EGZ131146 EQV131146 FAR131146 FKN131146 FUJ131146 GEF131146 GOB131146 GXX131146 HHT131146 HRP131146 IBL131146 ILH131146 IVD131146 JEZ131146 JOV131146 JYR131146 KIN131146 KSJ131146 LCF131146 LMB131146 LVX131146 MFT131146 MPP131146 MZL131146 NJH131146 NTD131146 OCZ131146 OMV131146 OWR131146 PGN131146 PQJ131146 QAF131146 QKB131146 QTX131146 RDT131146 RNP131146 RXL131146 SHH131146 SRD131146 TAZ131146 TKV131146 TUR131146 UEN131146 UOJ131146 UYF131146 VIB131146 VRX131146 WBT131146 WLP131146 WVL131146 D196682 IZ196682 SV196682 ACR196682 AMN196682 AWJ196682 BGF196682 BQB196682 BZX196682 CJT196682 CTP196682 DDL196682 DNH196682 DXD196682 EGZ196682 EQV196682 FAR196682 FKN196682 FUJ196682 GEF196682 GOB196682 GXX196682 HHT196682 HRP196682 IBL196682 ILH196682 IVD196682 JEZ196682 JOV196682 JYR196682 KIN196682 KSJ196682 LCF196682 LMB196682 LVX196682 MFT196682 MPP196682 MZL196682 NJH196682 NTD196682 OCZ196682 OMV196682 OWR196682 PGN196682 PQJ196682 QAF196682 QKB196682 QTX196682 RDT196682 RNP196682 RXL196682 SHH196682 SRD196682 TAZ196682 TKV196682 TUR196682 UEN196682 UOJ196682 UYF196682 VIB196682 VRX196682 WBT196682 WLP196682 WVL196682 D262218 IZ262218 SV262218 ACR262218 AMN262218 AWJ262218 BGF262218 BQB262218 BZX262218 CJT262218 CTP262218 DDL262218 DNH262218 DXD262218 EGZ262218 EQV262218 FAR262218 FKN262218 FUJ262218 GEF262218 GOB262218 GXX262218 HHT262218 HRP262218 IBL262218 ILH262218 IVD262218 JEZ262218 JOV262218 JYR262218 KIN262218 KSJ262218 LCF262218 LMB262218 LVX262218 MFT262218 MPP262218 MZL262218 NJH262218 NTD262218 OCZ262218 OMV262218 OWR262218 PGN262218 PQJ262218 QAF262218 QKB262218 QTX262218 RDT262218 RNP262218 RXL262218 SHH262218 SRD262218 TAZ262218 TKV262218 TUR262218 UEN262218 UOJ262218 UYF262218 VIB262218 VRX262218 WBT262218 WLP262218 WVL262218 D327754 IZ327754 SV327754 ACR327754 AMN327754 AWJ327754 BGF327754 BQB327754 BZX327754 CJT327754 CTP327754 DDL327754 DNH327754 DXD327754 EGZ327754 EQV327754 FAR327754 FKN327754 FUJ327754 GEF327754 GOB327754 GXX327754 HHT327754 HRP327754 IBL327754 ILH327754 IVD327754 JEZ327754 JOV327754 JYR327754 KIN327754 KSJ327754 LCF327754 LMB327754 LVX327754 MFT327754 MPP327754 MZL327754 NJH327754 NTD327754 OCZ327754 OMV327754 OWR327754 PGN327754 PQJ327754 QAF327754 QKB327754 QTX327754 RDT327754 RNP327754 RXL327754 SHH327754 SRD327754 TAZ327754 TKV327754 TUR327754 UEN327754 UOJ327754 UYF327754 VIB327754 VRX327754 WBT327754 WLP327754 WVL327754 D393290 IZ393290 SV393290 ACR393290 AMN393290 AWJ393290 BGF393290 BQB393290 BZX393290 CJT393290 CTP393290 DDL393290 DNH393290 DXD393290 EGZ393290 EQV393290 FAR393290 FKN393290 FUJ393290 GEF393290 GOB393290 GXX393290 HHT393290 HRP393290 IBL393290 ILH393290 IVD393290 JEZ393290 JOV393290 JYR393290 KIN393290 KSJ393290 LCF393290 LMB393290 LVX393290 MFT393290 MPP393290 MZL393290 NJH393290 NTD393290 OCZ393290 OMV393290 OWR393290 PGN393290 PQJ393290 QAF393290 QKB393290 QTX393290 RDT393290 RNP393290 RXL393290 SHH393290 SRD393290 TAZ393290 TKV393290 TUR393290 UEN393290 UOJ393290 UYF393290 VIB393290 VRX393290 WBT393290 WLP393290 WVL393290 D458826 IZ458826 SV458826 ACR458826 AMN458826 AWJ458826 BGF458826 BQB458826 BZX458826 CJT458826 CTP458826 DDL458826 DNH458826 DXD458826 EGZ458826 EQV458826 FAR458826 FKN458826 FUJ458826 GEF458826 GOB458826 GXX458826 HHT458826 HRP458826 IBL458826 ILH458826 IVD458826 JEZ458826 JOV458826 JYR458826 KIN458826 KSJ458826 LCF458826 LMB458826 LVX458826 MFT458826 MPP458826 MZL458826 NJH458826 NTD458826 OCZ458826 OMV458826 OWR458826 PGN458826 PQJ458826 QAF458826 QKB458826 QTX458826 RDT458826 RNP458826 RXL458826 SHH458826 SRD458826 TAZ458826 TKV458826 TUR458826 UEN458826 UOJ458826 UYF458826 VIB458826 VRX458826 WBT458826 WLP458826 WVL458826 D524362 IZ524362 SV524362 ACR524362 AMN524362 AWJ524362 BGF524362 BQB524362 BZX524362 CJT524362 CTP524362 DDL524362 DNH524362 DXD524362 EGZ524362 EQV524362 FAR524362 FKN524362 FUJ524362 GEF524362 GOB524362 GXX524362 HHT524362 HRP524362 IBL524362 ILH524362 IVD524362 JEZ524362 JOV524362 JYR524362 KIN524362 KSJ524362 LCF524362 LMB524362 LVX524362 MFT524362 MPP524362 MZL524362 NJH524362 NTD524362 OCZ524362 OMV524362 OWR524362 PGN524362 PQJ524362 QAF524362 QKB524362 QTX524362 RDT524362 RNP524362 RXL524362 SHH524362 SRD524362 TAZ524362 TKV524362 TUR524362 UEN524362 UOJ524362 UYF524362 VIB524362 VRX524362 WBT524362 WLP524362 WVL524362 D589898 IZ589898 SV589898 ACR589898 AMN589898 AWJ589898 BGF589898 BQB589898 BZX589898 CJT589898 CTP589898 DDL589898 DNH589898 DXD589898 EGZ589898 EQV589898 FAR589898 FKN589898 FUJ589898 GEF589898 GOB589898 GXX589898 HHT589898 HRP589898 IBL589898 ILH589898 IVD589898 JEZ589898 JOV589898 JYR589898 KIN589898 KSJ589898 LCF589898 LMB589898 LVX589898 MFT589898 MPP589898 MZL589898 NJH589898 NTD589898 OCZ589898 OMV589898 OWR589898 PGN589898 PQJ589898 QAF589898 QKB589898 QTX589898 RDT589898 RNP589898 RXL589898 SHH589898 SRD589898 TAZ589898 TKV589898 TUR589898 UEN589898 UOJ589898 UYF589898 VIB589898 VRX589898 WBT589898 WLP589898 WVL589898 D655434 IZ655434 SV655434 ACR655434 AMN655434 AWJ655434 BGF655434 BQB655434 BZX655434 CJT655434 CTP655434 DDL655434 DNH655434 DXD655434 EGZ655434 EQV655434 FAR655434 FKN655434 FUJ655434 GEF655434 GOB655434 GXX655434 HHT655434 HRP655434 IBL655434 ILH655434 IVD655434 JEZ655434 JOV655434 JYR655434 KIN655434 KSJ655434 LCF655434 LMB655434 LVX655434 MFT655434 MPP655434 MZL655434 NJH655434 NTD655434 OCZ655434 OMV655434 OWR655434 PGN655434 PQJ655434 QAF655434 QKB655434 QTX655434 RDT655434 RNP655434 RXL655434 SHH655434 SRD655434 TAZ655434 TKV655434 TUR655434 UEN655434 UOJ655434 UYF655434 VIB655434 VRX655434 WBT655434 WLP655434 WVL655434 D720970 IZ720970 SV720970 ACR720970 AMN720970 AWJ720970 BGF720970 BQB720970 BZX720970 CJT720970 CTP720970 DDL720970 DNH720970 DXD720970 EGZ720970 EQV720970 FAR720970 FKN720970 FUJ720970 GEF720970 GOB720970 GXX720970 HHT720970 HRP720970 IBL720970 ILH720970 IVD720970 JEZ720970 JOV720970 JYR720970 KIN720970 KSJ720970 LCF720970 LMB720970 LVX720970 MFT720970 MPP720970 MZL720970 NJH720970 NTD720970 OCZ720970 OMV720970 OWR720970 PGN720970 PQJ720970 QAF720970 QKB720970 QTX720970 RDT720970 RNP720970 RXL720970 SHH720970 SRD720970 TAZ720970 TKV720970 TUR720970 UEN720970 UOJ720970 UYF720970 VIB720970 VRX720970 WBT720970 WLP720970 WVL720970 D786506 IZ786506 SV786506 ACR786506 AMN786506 AWJ786506 BGF786506 BQB786506 BZX786506 CJT786506 CTP786506 DDL786506 DNH786506 DXD786506 EGZ786506 EQV786506 FAR786506 FKN786506 FUJ786506 GEF786506 GOB786506 GXX786506 HHT786506 HRP786506 IBL786506 ILH786506 IVD786506 JEZ786506 JOV786506 JYR786506 KIN786506 KSJ786506 LCF786506 LMB786506 LVX786506 MFT786506 MPP786506 MZL786506 NJH786506 NTD786506 OCZ786506 OMV786506 OWR786506 PGN786506 PQJ786506 QAF786506 QKB786506 QTX786506 RDT786506 RNP786506 RXL786506 SHH786506 SRD786506 TAZ786506 TKV786506 TUR786506 UEN786506 UOJ786506 UYF786506 VIB786506 VRX786506 WBT786506 WLP786506 WVL786506 D852042 IZ852042 SV852042 ACR852042 AMN852042 AWJ852042 BGF852042 BQB852042 BZX852042 CJT852042 CTP852042 DDL852042 DNH852042 DXD852042 EGZ852042 EQV852042 FAR852042 FKN852042 FUJ852042 GEF852042 GOB852042 GXX852042 HHT852042 HRP852042 IBL852042 ILH852042 IVD852042 JEZ852042 JOV852042 JYR852042 KIN852042 KSJ852042 LCF852042 LMB852042 LVX852042 MFT852042 MPP852042 MZL852042 NJH852042 NTD852042 OCZ852042 OMV852042 OWR852042 PGN852042 PQJ852042 QAF852042 QKB852042 QTX852042 RDT852042 RNP852042 RXL852042 SHH852042 SRD852042 TAZ852042 TKV852042 TUR852042 UEN852042 UOJ852042 UYF852042 VIB852042 VRX852042 WBT852042 WLP852042 WVL852042 D917578 IZ917578 SV917578 ACR917578 AMN917578 AWJ917578 BGF917578 BQB917578 BZX917578 CJT917578 CTP917578 DDL917578 DNH917578 DXD917578 EGZ917578 EQV917578 FAR917578 FKN917578 FUJ917578 GEF917578 GOB917578 GXX917578 HHT917578 HRP917578 IBL917578 ILH917578 IVD917578 JEZ917578 JOV917578 JYR917578 KIN917578 KSJ917578 LCF917578 LMB917578 LVX917578 MFT917578 MPP917578 MZL917578 NJH917578 NTD917578 OCZ917578 OMV917578 OWR917578 PGN917578 PQJ917578 QAF917578 QKB917578 QTX917578 RDT917578 RNP917578 RXL917578 SHH917578 SRD917578 TAZ917578 TKV917578 TUR917578 UEN917578 UOJ917578 UYF917578 VIB917578 VRX917578 WBT917578 WLP917578 WVL917578 D983114 IZ983114 SV983114 ACR983114 AMN983114 AWJ983114 BGF983114 BQB983114 BZX983114 CJT983114 CTP983114 DDL983114 DNH983114 DXD983114 EGZ983114 EQV983114 FAR983114 FKN983114 FUJ983114 GEF983114 GOB983114 GXX983114 HHT983114 HRP983114 IBL983114 ILH983114 IVD983114 JEZ983114 JOV983114 JYR983114 KIN983114 KSJ983114 LCF983114 LMB983114 LVX983114 MFT983114 MPP983114 MZL983114 NJH983114 NTD983114 OCZ983114 OMV983114 OWR983114 PGN983114 PQJ983114 QAF983114 QKB983114 QTX983114 RDT983114 RNP983114 RXL983114 SHH983114 SRD983114 TAZ983114 TKV983114 TUR983114 UEN983114 UOJ983114 UYF983114 VIB983114 VRX983114 WBT983114 WLP983114 WVL983114">
      <formula1>$AI$24:$AI$25</formula1>
    </dataValidation>
    <dataValidation type="list" allowBlank="1" showInputMessage="1" showErrorMessage="1" sqref="D75 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D65611 IZ65611 SV65611 ACR65611 AMN65611 AWJ65611 BGF65611 BQB65611 BZX65611 CJT65611 CTP65611 DDL65611 DNH65611 DXD65611 EGZ65611 EQV65611 FAR65611 FKN65611 FUJ65611 GEF65611 GOB65611 GXX65611 HHT65611 HRP65611 IBL65611 ILH65611 IVD65611 JEZ65611 JOV65611 JYR65611 KIN65611 KSJ65611 LCF65611 LMB65611 LVX65611 MFT65611 MPP65611 MZL65611 NJH65611 NTD65611 OCZ65611 OMV65611 OWR65611 PGN65611 PQJ65611 QAF65611 QKB65611 QTX65611 RDT65611 RNP65611 RXL65611 SHH65611 SRD65611 TAZ65611 TKV65611 TUR65611 UEN65611 UOJ65611 UYF65611 VIB65611 VRX65611 WBT65611 WLP65611 WVL65611 D131147 IZ131147 SV131147 ACR131147 AMN131147 AWJ131147 BGF131147 BQB131147 BZX131147 CJT131147 CTP131147 DDL131147 DNH131147 DXD131147 EGZ131147 EQV131147 FAR131147 FKN131147 FUJ131147 GEF131147 GOB131147 GXX131147 HHT131147 HRP131147 IBL131147 ILH131147 IVD131147 JEZ131147 JOV131147 JYR131147 KIN131147 KSJ131147 LCF131147 LMB131147 LVX131147 MFT131147 MPP131147 MZL131147 NJH131147 NTD131147 OCZ131147 OMV131147 OWR131147 PGN131147 PQJ131147 QAF131147 QKB131147 QTX131147 RDT131147 RNP131147 RXL131147 SHH131147 SRD131147 TAZ131147 TKV131147 TUR131147 UEN131147 UOJ131147 UYF131147 VIB131147 VRX131147 WBT131147 WLP131147 WVL131147 D196683 IZ196683 SV196683 ACR196683 AMN196683 AWJ196683 BGF196683 BQB196683 BZX196683 CJT196683 CTP196683 DDL196683 DNH196683 DXD196683 EGZ196683 EQV196683 FAR196683 FKN196683 FUJ196683 GEF196683 GOB196683 GXX196683 HHT196683 HRP196683 IBL196683 ILH196683 IVD196683 JEZ196683 JOV196683 JYR196683 KIN196683 KSJ196683 LCF196683 LMB196683 LVX196683 MFT196683 MPP196683 MZL196683 NJH196683 NTD196683 OCZ196683 OMV196683 OWR196683 PGN196683 PQJ196683 QAF196683 QKB196683 QTX196683 RDT196683 RNP196683 RXL196683 SHH196683 SRD196683 TAZ196683 TKV196683 TUR196683 UEN196683 UOJ196683 UYF196683 VIB196683 VRX196683 WBT196683 WLP196683 WVL196683 D262219 IZ262219 SV262219 ACR262219 AMN262219 AWJ262219 BGF262219 BQB262219 BZX262219 CJT262219 CTP262219 DDL262219 DNH262219 DXD262219 EGZ262219 EQV262219 FAR262219 FKN262219 FUJ262219 GEF262219 GOB262219 GXX262219 HHT262219 HRP262219 IBL262219 ILH262219 IVD262219 JEZ262219 JOV262219 JYR262219 KIN262219 KSJ262219 LCF262219 LMB262219 LVX262219 MFT262219 MPP262219 MZL262219 NJH262219 NTD262219 OCZ262219 OMV262219 OWR262219 PGN262219 PQJ262219 QAF262219 QKB262219 QTX262219 RDT262219 RNP262219 RXL262219 SHH262219 SRD262219 TAZ262219 TKV262219 TUR262219 UEN262219 UOJ262219 UYF262219 VIB262219 VRX262219 WBT262219 WLP262219 WVL262219 D327755 IZ327755 SV327755 ACR327755 AMN327755 AWJ327755 BGF327755 BQB327755 BZX327755 CJT327755 CTP327755 DDL327755 DNH327755 DXD327755 EGZ327755 EQV327755 FAR327755 FKN327755 FUJ327755 GEF327755 GOB327755 GXX327755 HHT327755 HRP327755 IBL327755 ILH327755 IVD327755 JEZ327755 JOV327755 JYR327755 KIN327755 KSJ327755 LCF327755 LMB327755 LVX327755 MFT327755 MPP327755 MZL327755 NJH327755 NTD327755 OCZ327755 OMV327755 OWR327755 PGN327755 PQJ327755 QAF327755 QKB327755 QTX327755 RDT327755 RNP327755 RXL327755 SHH327755 SRD327755 TAZ327755 TKV327755 TUR327755 UEN327755 UOJ327755 UYF327755 VIB327755 VRX327755 WBT327755 WLP327755 WVL327755 D393291 IZ393291 SV393291 ACR393291 AMN393291 AWJ393291 BGF393291 BQB393291 BZX393291 CJT393291 CTP393291 DDL393291 DNH393291 DXD393291 EGZ393291 EQV393291 FAR393291 FKN393291 FUJ393291 GEF393291 GOB393291 GXX393291 HHT393291 HRP393291 IBL393291 ILH393291 IVD393291 JEZ393291 JOV393291 JYR393291 KIN393291 KSJ393291 LCF393291 LMB393291 LVX393291 MFT393291 MPP393291 MZL393291 NJH393291 NTD393291 OCZ393291 OMV393291 OWR393291 PGN393291 PQJ393291 QAF393291 QKB393291 QTX393291 RDT393291 RNP393291 RXL393291 SHH393291 SRD393291 TAZ393291 TKV393291 TUR393291 UEN393291 UOJ393291 UYF393291 VIB393291 VRX393291 WBT393291 WLP393291 WVL393291 D458827 IZ458827 SV458827 ACR458827 AMN458827 AWJ458827 BGF458827 BQB458827 BZX458827 CJT458827 CTP458827 DDL458827 DNH458827 DXD458827 EGZ458827 EQV458827 FAR458827 FKN458827 FUJ458827 GEF458827 GOB458827 GXX458827 HHT458827 HRP458827 IBL458827 ILH458827 IVD458827 JEZ458827 JOV458827 JYR458827 KIN458827 KSJ458827 LCF458827 LMB458827 LVX458827 MFT458827 MPP458827 MZL458827 NJH458827 NTD458827 OCZ458827 OMV458827 OWR458827 PGN458827 PQJ458827 QAF458827 QKB458827 QTX458827 RDT458827 RNP458827 RXL458827 SHH458827 SRD458827 TAZ458827 TKV458827 TUR458827 UEN458827 UOJ458827 UYF458827 VIB458827 VRX458827 WBT458827 WLP458827 WVL458827 D524363 IZ524363 SV524363 ACR524363 AMN524363 AWJ524363 BGF524363 BQB524363 BZX524363 CJT524363 CTP524363 DDL524363 DNH524363 DXD524363 EGZ524363 EQV524363 FAR524363 FKN524363 FUJ524363 GEF524363 GOB524363 GXX524363 HHT524363 HRP524363 IBL524363 ILH524363 IVD524363 JEZ524363 JOV524363 JYR524363 KIN524363 KSJ524363 LCF524363 LMB524363 LVX524363 MFT524363 MPP524363 MZL524363 NJH524363 NTD524363 OCZ524363 OMV524363 OWR524363 PGN524363 PQJ524363 QAF524363 QKB524363 QTX524363 RDT524363 RNP524363 RXL524363 SHH524363 SRD524363 TAZ524363 TKV524363 TUR524363 UEN524363 UOJ524363 UYF524363 VIB524363 VRX524363 WBT524363 WLP524363 WVL524363 D589899 IZ589899 SV589899 ACR589899 AMN589899 AWJ589899 BGF589899 BQB589899 BZX589899 CJT589899 CTP589899 DDL589899 DNH589899 DXD589899 EGZ589899 EQV589899 FAR589899 FKN589899 FUJ589899 GEF589899 GOB589899 GXX589899 HHT589899 HRP589899 IBL589899 ILH589899 IVD589899 JEZ589899 JOV589899 JYR589899 KIN589899 KSJ589899 LCF589899 LMB589899 LVX589899 MFT589899 MPP589899 MZL589899 NJH589899 NTD589899 OCZ589899 OMV589899 OWR589899 PGN589899 PQJ589899 QAF589899 QKB589899 QTX589899 RDT589899 RNP589899 RXL589899 SHH589899 SRD589899 TAZ589899 TKV589899 TUR589899 UEN589899 UOJ589899 UYF589899 VIB589899 VRX589899 WBT589899 WLP589899 WVL589899 D655435 IZ655435 SV655435 ACR655435 AMN655435 AWJ655435 BGF655435 BQB655435 BZX655435 CJT655435 CTP655435 DDL655435 DNH655435 DXD655435 EGZ655435 EQV655435 FAR655435 FKN655435 FUJ655435 GEF655435 GOB655435 GXX655435 HHT655435 HRP655435 IBL655435 ILH655435 IVD655435 JEZ655435 JOV655435 JYR655435 KIN655435 KSJ655435 LCF655435 LMB655435 LVX655435 MFT655435 MPP655435 MZL655435 NJH655435 NTD655435 OCZ655435 OMV655435 OWR655435 PGN655435 PQJ655435 QAF655435 QKB655435 QTX655435 RDT655435 RNP655435 RXL655435 SHH655435 SRD655435 TAZ655435 TKV655435 TUR655435 UEN655435 UOJ655435 UYF655435 VIB655435 VRX655435 WBT655435 WLP655435 WVL655435 D720971 IZ720971 SV720971 ACR720971 AMN720971 AWJ720971 BGF720971 BQB720971 BZX720971 CJT720971 CTP720971 DDL720971 DNH720971 DXD720971 EGZ720971 EQV720971 FAR720971 FKN720971 FUJ720971 GEF720971 GOB720971 GXX720971 HHT720971 HRP720971 IBL720971 ILH720971 IVD720971 JEZ720971 JOV720971 JYR720971 KIN720971 KSJ720971 LCF720971 LMB720971 LVX720971 MFT720971 MPP720971 MZL720971 NJH720971 NTD720971 OCZ720971 OMV720971 OWR720971 PGN720971 PQJ720971 QAF720971 QKB720971 QTX720971 RDT720971 RNP720971 RXL720971 SHH720971 SRD720971 TAZ720971 TKV720971 TUR720971 UEN720971 UOJ720971 UYF720971 VIB720971 VRX720971 WBT720971 WLP720971 WVL720971 D786507 IZ786507 SV786507 ACR786507 AMN786507 AWJ786507 BGF786507 BQB786507 BZX786507 CJT786507 CTP786507 DDL786507 DNH786507 DXD786507 EGZ786507 EQV786507 FAR786507 FKN786507 FUJ786507 GEF786507 GOB786507 GXX786507 HHT786507 HRP786507 IBL786507 ILH786507 IVD786507 JEZ786507 JOV786507 JYR786507 KIN786507 KSJ786507 LCF786507 LMB786507 LVX786507 MFT786507 MPP786507 MZL786507 NJH786507 NTD786507 OCZ786507 OMV786507 OWR786507 PGN786507 PQJ786507 QAF786507 QKB786507 QTX786507 RDT786507 RNP786507 RXL786507 SHH786507 SRD786507 TAZ786507 TKV786507 TUR786507 UEN786507 UOJ786507 UYF786507 VIB786507 VRX786507 WBT786507 WLP786507 WVL786507 D852043 IZ852043 SV852043 ACR852043 AMN852043 AWJ852043 BGF852043 BQB852043 BZX852043 CJT852043 CTP852043 DDL852043 DNH852043 DXD852043 EGZ852043 EQV852043 FAR852043 FKN852043 FUJ852043 GEF852043 GOB852043 GXX852043 HHT852043 HRP852043 IBL852043 ILH852043 IVD852043 JEZ852043 JOV852043 JYR852043 KIN852043 KSJ852043 LCF852043 LMB852043 LVX852043 MFT852043 MPP852043 MZL852043 NJH852043 NTD852043 OCZ852043 OMV852043 OWR852043 PGN852043 PQJ852043 QAF852043 QKB852043 QTX852043 RDT852043 RNP852043 RXL852043 SHH852043 SRD852043 TAZ852043 TKV852043 TUR852043 UEN852043 UOJ852043 UYF852043 VIB852043 VRX852043 WBT852043 WLP852043 WVL852043 D917579 IZ917579 SV917579 ACR917579 AMN917579 AWJ917579 BGF917579 BQB917579 BZX917579 CJT917579 CTP917579 DDL917579 DNH917579 DXD917579 EGZ917579 EQV917579 FAR917579 FKN917579 FUJ917579 GEF917579 GOB917579 GXX917579 HHT917579 HRP917579 IBL917579 ILH917579 IVD917579 JEZ917579 JOV917579 JYR917579 KIN917579 KSJ917579 LCF917579 LMB917579 LVX917579 MFT917579 MPP917579 MZL917579 NJH917579 NTD917579 OCZ917579 OMV917579 OWR917579 PGN917579 PQJ917579 QAF917579 QKB917579 QTX917579 RDT917579 RNP917579 RXL917579 SHH917579 SRD917579 TAZ917579 TKV917579 TUR917579 UEN917579 UOJ917579 UYF917579 VIB917579 VRX917579 WBT917579 WLP917579 WVL917579 D983115 IZ983115 SV983115 ACR983115 AMN983115 AWJ983115 BGF983115 BQB983115 BZX983115 CJT983115 CTP983115 DDL983115 DNH983115 DXD983115 EGZ983115 EQV983115 FAR983115 FKN983115 FUJ983115 GEF983115 GOB983115 GXX983115 HHT983115 HRP983115 IBL983115 ILH983115 IVD983115 JEZ983115 JOV983115 JYR983115 KIN983115 KSJ983115 LCF983115 LMB983115 LVX983115 MFT983115 MPP983115 MZL983115 NJH983115 NTD983115 OCZ983115 OMV983115 OWR983115 PGN983115 PQJ983115 QAF983115 QKB983115 QTX983115 RDT983115 RNP983115 RXL983115 SHH983115 SRD983115 TAZ983115 TKV983115 TUR983115 UEN983115 UOJ983115 UYF983115 VIB983115 VRX983115 WBT983115 WLP983115 WVL983115">
      <formula1>$AJ$20:$AJ$29</formula1>
    </dataValidation>
    <dataValidation type="list" allowBlank="1" showInputMessage="1" showErrorMessage="1" sqref="D76 IZ76 SV76 ACR76 AMN76 AWJ76 BGF76 BQB76 BZX76 CJT76 CTP76 DDL76 DNH76 DXD76 EGZ76 EQV76 FAR76 FKN76 FUJ76 GEF76 GOB76 GXX76 HHT76 HRP76 IBL76 ILH76 IVD76 JEZ76 JOV76 JYR76 KIN76 KSJ76 LCF76 LMB76 LVX76 MFT76 MPP76 MZL76 NJH76 NTD76 OCZ76 OMV76 OWR76 PGN76 PQJ76 QAF76 QKB76 QTX76 RDT76 RNP76 RXL76 SHH76 SRD76 TAZ76 TKV76 TUR76 UEN76 UOJ76 UYF76 VIB76 VRX76 WBT76 WLP76 WVL76 D65612 IZ65612 SV65612 ACR65612 AMN65612 AWJ65612 BGF65612 BQB65612 BZX65612 CJT65612 CTP65612 DDL65612 DNH65612 DXD65612 EGZ65612 EQV65612 FAR65612 FKN65612 FUJ65612 GEF65612 GOB65612 GXX65612 HHT65612 HRP65612 IBL65612 ILH65612 IVD65612 JEZ65612 JOV65612 JYR65612 KIN65612 KSJ65612 LCF65612 LMB65612 LVX65612 MFT65612 MPP65612 MZL65612 NJH65612 NTD65612 OCZ65612 OMV65612 OWR65612 PGN65612 PQJ65612 QAF65612 QKB65612 QTX65612 RDT65612 RNP65612 RXL65612 SHH65612 SRD65612 TAZ65612 TKV65612 TUR65612 UEN65612 UOJ65612 UYF65612 VIB65612 VRX65612 WBT65612 WLP65612 WVL65612 D131148 IZ131148 SV131148 ACR131148 AMN131148 AWJ131148 BGF131148 BQB131148 BZX131148 CJT131148 CTP131148 DDL131148 DNH131148 DXD131148 EGZ131148 EQV131148 FAR131148 FKN131148 FUJ131148 GEF131148 GOB131148 GXX131148 HHT131148 HRP131148 IBL131148 ILH131148 IVD131148 JEZ131148 JOV131148 JYR131148 KIN131148 KSJ131148 LCF131148 LMB131148 LVX131148 MFT131148 MPP131148 MZL131148 NJH131148 NTD131148 OCZ131148 OMV131148 OWR131148 PGN131148 PQJ131148 QAF131148 QKB131148 QTX131148 RDT131148 RNP131148 RXL131148 SHH131148 SRD131148 TAZ131148 TKV131148 TUR131148 UEN131148 UOJ131148 UYF131148 VIB131148 VRX131148 WBT131148 WLP131148 WVL131148 D196684 IZ196684 SV196684 ACR196684 AMN196684 AWJ196684 BGF196684 BQB196684 BZX196684 CJT196684 CTP196684 DDL196684 DNH196684 DXD196684 EGZ196684 EQV196684 FAR196684 FKN196684 FUJ196684 GEF196684 GOB196684 GXX196684 HHT196684 HRP196684 IBL196684 ILH196684 IVD196684 JEZ196684 JOV196684 JYR196684 KIN196684 KSJ196684 LCF196684 LMB196684 LVX196684 MFT196684 MPP196684 MZL196684 NJH196684 NTD196684 OCZ196684 OMV196684 OWR196684 PGN196684 PQJ196684 QAF196684 QKB196684 QTX196684 RDT196684 RNP196684 RXL196684 SHH196684 SRD196684 TAZ196684 TKV196684 TUR196684 UEN196684 UOJ196684 UYF196684 VIB196684 VRX196684 WBT196684 WLP196684 WVL196684 D262220 IZ262220 SV262220 ACR262220 AMN262220 AWJ262220 BGF262220 BQB262220 BZX262220 CJT262220 CTP262220 DDL262220 DNH262220 DXD262220 EGZ262220 EQV262220 FAR262220 FKN262220 FUJ262220 GEF262220 GOB262220 GXX262220 HHT262220 HRP262220 IBL262220 ILH262220 IVD262220 JEZ262220 JOV262220 JYR262220 KIN262220 KSJ262220 LCF262220 LMB262220 LVX262220 MFT262220 MPP262220 MZL262220 NJH262220 NTD262220 OCZ262220 OMV262220 OWR262220 PGN262220 PQJ262220 QAF262220 QKB262220 QTX262220 RDT262220 RNP262220 RXL262220 SHH262220 SRD262220 TAZ262220 TKV262220 TUR262220 UEN262220 UOJ262220 UYF262220 VIB262220 VRX262220 WBT262220 WLP262220 WVL262220 D327756 IZ327756 SV327756 ACR327756 AMN327756 AWJ327756 BGF327756 BQB327756 BZX327756 CJT327756 CTP327756 DDL327756 DNH327756 DXD327756 EGZ327756 EQV327756 FAR327756 FKN327756 FUJ327756 GEF327756 GOB327756 GXX327756 HHT327756 HRP327756 IBL327756 ILH327756 IVD327756 JEZ327756 JOV327756 JYR327756 KIN327756 KSJ327756 LCF327756 LMB327756 LVX327756 MFT327756 MPP327756 MZL327756 NJH327756 NTD327756 OCZ327756 OMV327756 OWR327756 PGN327756 PQJ327756 QAF327756 QKB327756 QTX327756 RDT327756 RNP327756 RXL327756 SHH327756 SRD327756 TAZ327756 TKV327756 TUR327756 UEN327756 UOJ327756 UYF327756 VIB327756 VRX327756 WBT327756 WLP327756 WVL327756 D393292 IZ393292 SV393292 ACR393292 AMN393292 AWJ393292 BGF393292 BQB393292 BZX393292 CJT393292 CTP393292 DDL393292 DNH393292 DXD393292 EGZ393292 EQV393292 FAR393292 FKN393292 FUJ393292 GEF393292 GOB393292 GXX393292 HHT393292 HRP393292 IBL393292 ILH393292 IVD393292 JEZ393292 JOV393292 JYR393292 KIN393292 KSJ393292 LCF393292 LMB393292 LVX393292 MFT393292 MPP393292 MZL393292 NJH393292 NTD393292 OCZ393292 OMV393292 OWR393292 PGN393292 PQJ393292 QAF393292 QKB393292 QTX393292 RDT393292 RNP393292 RXL393292 SHH393292 SRD393292 TAZ393292 TKV393292 TUR393292 UEN393292 UOJ393292 UYF393292 VIB393292 VRX393292 WBT393292 WLP393292 WVL393292 D458828 IZ458828 SV458828 ACR458828 AMN458828 AWJ458828 BGF458828 BQB458828 BZX458828 CJT458828 CTP458828 DDL458828 DNH458828 DXD458828 EGZ458828 EQV458828 FAR458828 FKN458828 FUJ458828 GEF458828 GOB458828 GXX458828 HHT458828 HRP458828 IBL458828 ILH458828 IVD458828 JEZ458828 JOV458828 JYR458828 KIN458828 KSJ458828 LCF458828 LMB458828 LVX458828 MFT458828 MPP458828 MZL458828 NJH458828 NTD458828 OCZ458828 OMV458828 OWR458828 PGN458828 PQJ458828 QAF458828 QKB458828 QTX458828 RDT458828 RNP458828 RXL458828 SHH458828 SRD458828 TAZ458828 TKV458828 TUR458828 UEN458828 UOJ458828 UYF458828 VIB458828 VRX458828 WBT458828 WLP458828 WVL458828 D524364 IZ524364 SV524364 ACR524364 AMN524364 AWJ524364 BGF524364 BQB524364 BZX524364 CJT524364 CTP524364 DDL524364 DNH524364 DXD524364 EGZ524364 EQV524364 FAR524364 FKN524364 FUJ524364 GEF524364 GOB524364 GXX524364 HHT524364 HRP524364 IBL524364 ILH524364 IVD524364 JEZ524364 JOV524364 JYR524364 KIN524364 KSJ524364 LCF524364 LMB524364 LVX524364 MFT524364 MPP524364 MZL524364 NJH524364 NTD524364 OCZ524364 OMV524364 OWR524364 PGN524364 PQJ524364 QAF524364 QKB524364 QTX524364 RDT524364 RNP524364 RXL524364 SHH524364 SRD524364 TAZ524364 TKV524364 TUR524364 UEN524364 UOJ524364 UYF524364 VIB524364 VRX524364 WBT524364 WLP524364 WVL524364 D589900 IZ589900 SV589900 ACR589900 AMN589900 AWJ589900 BGF589900 BQB589900 BZX589900 CJT589900 CTP589900 DDL589900 DNH589900 DXD589900 EGZ589900 EQV589900 FAR589900 FKN589900 FUJ589900 GEF589900 GOB589900 GXX589900 HHT589900 HRP589900 IBL589900 ILH589900 IVD589900 JEZ589900 JOV589900 JYR589900 KIN589900 KSJ589900 LCF589900 LMB589900 LVX589900 MFT589900 MPP589900 MZL589900 NJH589900 NTD589900 OCZ589900 OMV589900 OWR589900 PGN589900 PQJ589900 QAF589900 QKB589900 QTX589900 RDT589900 RNP589900 RXL589900 SHH589900 SRD589900 TAZ589900 TKV589900 TUR589900 UEN589900 UOJ589900 UYF589900 VIB589900 VRX589900 WBT589900 WLP589900 WVL589900 D655436 IZ655436 SV655436 ACR655436 AMN655436 AWJ655436 BGF655436 BQB655436 BZX655436 CJT655436 CTP655436 DDL655436 DNH655436 DXD655436 EGZ655436 EQV655436 FAR655436 FKN655436 FUJ655436 GEF655436 GOB655436 GXX655436 HHT655436 HRP655436 IBL655436 ILH655436 IVD655436 JEZ655436 JOV655436 JYR655436 KIN655436 KSJ655436 LCF655436 LMB655436 LVX655436 MFT655436 MPP655436 MZL655436 NJH655436 NTD655436 OCZ655436 OMV655436 OWR655436 PGN655436 PQJ655436 QAF655436 QKB655436 QTX655436 RDT655436 RNP655436 RXL655436 SHH655436 SRD655436 TAZ655436 TKV655436 TUR655436 UEN655436 UOJ655436 UYF655436 VIB655436 VRX655436 WBT655436 WLP655436 WVL655436 D720972 IZ720972 SV720972 ACR720972 AMN720972 AWJ720972 BGF720972 BQB720972 BZX720972 CJT720972 CTP720972 DDL720972 DNH720972 DXD720972 EGZ720972 EQV720972 FAR720972 FKN720972 FUJ720972 GEF720972 GOB720972 GXX720972 HHT720972 HRP720972 IBL720972 ILH720972 IVD720972 JEZ720972 JOV720972 JYR720972 KIN720972 KSJ720972 LCF720972 LMB720972 LVX720972 MFT720972 MPP720972 MZL720972 NJH720972 NTD720972 OCZ720972 OMV720972 OWR720972 PGN720972 PQJ720972 QAF720972 QKB720972 QTX720972 RDT720972 RNP720972 RXL720972 SHH720972 SRD720972 TAZ720972 TKV720972 TUR720972 UEN720972 UOJ720972 UYF720972 VIB720972 VRX720972 WBT720972 WLP720972 WVL720972 D786508 IZ786508 SV786508 ACR786508 AMN786508 AWJ786508 BGF786508 BQB786508 BZX786508 CJT786508 CTP786508 DDL786508 DNH786508 DXD786508 EGZ786508 EQV786508 FAR786508 FKN786508 FUJ786508 GEF786508 GOB786508 GXX786508 HHT786508 HRP786508 IBL786508 ILH786508 IVD786508 JEZ786508 JOV786508 JYR786508 KIN786508 KSJ786508 LCF786508 LMB786508 LVX786508 MFT786508 MPP786508 MZL786508 NJH786508 NTD786508 OCZ786508 OMV786508 OWR786508 PGN786508 PQJ786508 QAF786508 QKB786508 QTX786508 RDT786508 RNP786508 RXL786508 SHH786508 SRD786508 TAZ786508 TKV786508 TUR786508 UEN786508 UOJ786508 UYF786508 VIB786508 VRX786508 WBT786508 WLP786508 WVL786508 D852044 IZ852044 SV852044 ACR852044 AMN852044 AWJ852044 BGF852044 BQB852044 BZX852044 CJT852044 CTP852044 DDL852044 DNH852044 DXD852044 EGZ852044 EQV852044 FAR852044 FKN852044 FUJ852044 GEF852044 GOB852044 GXX852044 HHT852044 HRP852044 IBL852044 ILH852044 IVD852044 JEZ852044 JOV852044 JYR852044 KIN852044 KSJ852044 LCF852044 LMB852044 LVX852044 MFT852044 MPP852044 MZL852044 NJH852044 NTD852044 OCZ852044 OMV852044 OWR852044 PGN852044 PQJ852044 QAF852044 QKB852044 QTX852044 RDT852044 RNP852044 RXL852044 SHH852044 SRD852044 TAZ852044 TKV852044 TUR852044 UEN852044 UOJ852044 UYF852044 VIB852044 VRX852044 WBT852044 WLP852044 WVL852044 D917580 IZ917580 SV917580 ACR917580 AMN917580 AWJ917580 BGF917580 BQB917580 BZX917580 CJT917580 CTP917580 DDL917580 DNH917580 DXD917580 EGZ917580 EQV917580 FAR917580 FKN917580 FUJ917580 GEF917580 GOB917580 GXX917580 HHT917580 HRP917580 IBL917580 ILH917580 IVD917580 JEZ917580 JOV917580 JYR917580 KIN917580 KSJ917580 LCF917580 LMB917580 LVX917580 MFT917580 MPP917580 MZL917580 NJH917580 NTD917580 OCZ917580 OMV917580 OWR917580 PGN917580 PQJ917580 QAF917580 QKB917580 QTX917580 RDT917580 RNP917580 RXL917580 SHH917580 SRD917580 TAZ917580 TKV917580 TUR917580 UEN917580 UOJ917580 UYF917580 VIB917580 VRX917580 WBT917580 WLP917580 WVL917580 D983116 IZ983116 SV983116 ACR983116 AMN983116 AWJ983116 BGF983116 BQB983116 BZX983116 CJT983116 CTP983116 DDL983116 DNH983116 DXD983116 EGZ983116 EQV983116 FAR983116 FKN983116 FUJ983116 GEF983116 GOB983116 GXX983116 HHT983116 HRP983116 IBL983116 ILH983116 IVD983116 JEZ983116 JOV983116 JYR983116 KIN983116 KSJ983116 LCF983116 LMB983116 LVX983116 MFT983116 MPP983116 MZL983116 NJH983116 NTD983116 OCZ983116 OMV983116 OWR983116 PGN983116 PQJ983116 QAF983116 QKB983116 QTX983116 RDT983116 RNP983116 RXL983116 SHH983116 SRD983116 TAZ983116 TKV983116 TUR983116 UEN983116 UOJ983116 UYF983116 VIB983116 VRX983116 WBT983116 WLP983116 WVL983116">
      <formula1>$AK$20:$AK$24</formula1>
    </dataValidation>
    <dataValidation type="list" allowBlank="1" showInputMessage="1" showErrorMessage="1" sqref="D84 IZ84 SV84 ACR84 AMN84 AWJ84 BGF84 BQB84 BZX84 CJT84 CTP84 DDL84 DNH84 DXD84 EGZ84 EQV84 FAR84 FKN84 FUJ84 GEF84 GOB84 GXX84 HHT84 HRP84 IBL84 ILH84 IVD84 JEZ84 JOV84 JYR84 KIN84 KSJ84 LCF84 LMB84 LVX84 MFT84 MPP84 MZL84 NJH84 NTD84 OCZ84 OMV84 OWR84 PGN84 PQJ84 QAF84 QKB84 QTX84 RDT84 RNP84 RXL84 SHH84 SRD84 TAZ84 TKV84 TUR84 UEN84 UOJ84 UYF84 VIB84 VRX84 WBT84 WLP84 WVL84 D65620 IZ65620 SV65620 ACR65620 AMN65620 AWJ65620 BGF65620 BQB65620 BZX65620 CJT65620 CTP65620 DDL65620 DNH65620 DXD65620 EGZ65620 EQV65620 FAR65620 FKN65620 FUJ65620 GEF65620 GOB65620 GXX65620 HHT65620 HRP65620 IBL65620 ILH65620 IVD65620 JEZ65620 JOV65620 JYR65620 KIN65620 KSJ65620 LCF65620 LMB65620 LVX65620 MFT65620 MPP65620 MZL65620 NJH65620 NTD65620 OCZ65620 OMV65620 OWR65620 PGN65620 PQJ65620 QAF65620 QKB65620 QTX65620 RDT65620 RNP65620 RXL65620 SHH65620 SRD65620 TAZ65620 TKV65620 TUR65620 UEN65620 UOJ65620 UYF65620 VIB65620 VRX65620 WBT65620 WLP65620 WVL65620 D131156 IZ131156 SV131156 ACR131156 AMN131156 AWJ131156 BGF131156 BQB131156 BZX131156 CJT131156 CTP131156 DDL131156 DNH131156 DXD131156 EGZ131156 EQV131156 FAR131156 FKN131156 FUJ131156 GEF131156 GOB131156 GXX131156 HHT131156 HRP131156 IBL131156 ILH131156 IVD131156 JEZ131156 JOV131156 JYR131156 KIN131156 KSJ131156 LCF131156 LMB131156 LVX131156 MFT131156 MPP131156 MZL131156 NJH131156 NTD131156 OCZ131156 OMV131156 OWR131156 PGN131156 PQJ131156 QAF131156 QKB131156 QTX131156 RDT131156 RNP131156 RXL131156 SHH131156 SRD131156 TAZ131156 TKV131156 TUR131156 UEN131156 UOJ131156 UYF131156 VIB131156 VRX131156 WBT131156 WLP131156 WVL131156 D196692 IZ196692 SV196692 ACR196692 AMN196692 AWJ196692 BGF196692 BQB196692 BZX196692 CJT196692 CTP196692 DDL196692 DNH196692 DXD196692 EGZ196692 EQV196692 FAR196692 FKN196692 FUJ196692 GEF196692 GOB196692 GXX196692 HHT196692 HRP196692 IBL196692 ILH196692 IVD196692 JEZ196692 JOV196692 JYR196692 KIN196692 KSJ196692 LCF196692 LMB196692 LVX196692 MFT196692 MPP196692 MZL196692 NJH196692 NTD196692 OCZ196692 OMV196692 OWR196692 PGN196692 PQJ196692 QAF196692 QKB196692 QTX196692 RDT196692 RNP196692 RXL196692 SHH196692 SRD196692 TAZ196692 TKV196692 TUR196692 UEN196692 UOJ196692 UYF196692 VIB196692 VRX196692 WBT196692 WLP196692 WVL196692 D262228 IZ262228 SV262228 ACR262228 AMN262228 AWJ262228 BGF262228 BQB262228 BZX262228 CJT262228 CTP262228 DDL262228 DNH262228 DXD262228 EGZ262228 EQV262228 FAR262228 FKN262228 FUJ262228 GEF262228 GOB262228 GXX262228 HHT262228 HRP262228 IBL262228 ILH262228 IVD262228 JEZ262228 JOV262228 JYR262228 KIN262228 KSJ262228 LCF262228 LMB262228 LVX262228 MFT262228 MPP262228 MZL262228 NJH262228 NTD262228 OCZ262228 OMV262228 OWR262228 PGN262228 PQJ262228 QAF262228 QKB262228 QTX262228 RDT262228 RNP262228 RXL262228 SHH262228 SRD262228 TAZ262228 TKV262228 TUR262228 UEN262228 UOJ262228 UYF262228 VIB262228 VRX262228 WBT262228 WLP262228 WVL262228 D327764 IZ327764 SV327764 ACR327764 AMN327764 AWJ327764 BGF327764 BQB327764 BZX327764 CJT327764 CTP327764 DDL327764 DNH327764 DXD327764 EGZ327764 EQV327764 FAR327764 FKN327764 FUJ327764 GEF327764 GOB327764 GXX327764 HHT327764 HRP327764 IBL327764 ILH327764 IVD327764 JEZ327764 JOV327764 JYR327764 KIN327764 KSJ327764 LCF327764 LMB327764 LVX327764 MFT327764 MPP327764 MZL327764 NJH327764 NTD327764 OCZ327764 OMV327764 OWR327764 PGN327764 PQJ327764 QAF327764 QKB327764 QTX327764 RDT327764 RNP327764 RXL327764 SHH327764 SRD327764 TAZ327764 TKV327764 TUR327764 UEN327764 UOJ327764 UYF327764 VIB327764 VRX327764 WBT327764 WLP327764 WVL327764 D393300 IZ393300 SV393300 ACR393300 AMN393300 AWJ393300 BGF393300 BQB393300 BZX393300 CJT393300 CTP393300 DDL393300 DNH393300 DXD393300 EGZ393300 EQV393300 FAR393300 FKN393300 FUJ393300 GEF393300 GOB393300 GXX393300 HHT393300 HRP393300 IBL393300 ILH393300 IVD393300 JEZ393300 JOV393300 JYR393300 KIN393300 KSJ393300 LCF393300 LMB393300 LVX393300 MFT393300 MPP393300 MZL393300 NJH393300 NTD393300 OCZ393300 OMV393300 OWR393300 PGN393300 PQJ393300 QAF393300 QKB393300 QTX393300 RDT393300 RNP393300 RXL393300 SHH393300 SRD393300 TAZ393300 TKV393300 TUR393300 UEN393300 UOJ393300 UYF393300 VIB393300 VRX393300 WBT393300 WLP393300 WVL393300 D458836 IZ458836 SV458836 ACR458836 AMN458836 AWJ458836 BGF458836 BQB458836 BZX458836 CJT458836 CTP458836 DDL458836 DNH458836 DXD458836 EGZ458836 EQV458836 FAR458836 FKN458836 FUJ458836 GEF458836 GOB458836 GXX458836 HHT458836 HRP458836 IBL458836 ILH458836 IVD458836 JEZ458836 JOV458836 JYR458836 KIN458836 KSJ458836 LCF458836 LMB458836 LVX458836 MFT458836 MPP458836 MZL458836 NJH458836 NTD458836 OCZ458836 OMV458836 OWR458836 PGN458836 PQJ458836 QAF458836 QKB458836 QTX458836 RDT458836 RNP458836 RXL458836 SHH458836 SRD458836 TAZ458836 TKV458836 TUR458836 UEN458836 UOJ458836 UYF458836 VIB458836 VRX458836 WBT458836 WLP458836 WVL458836 D524372 IZ524372 SV524372 ACR524372 AMN524372 AWJ524372 BGF524372 BQB524372 BZX524372 CJT524372 CTP524372 DDL524372 DNH524372 DXD524372 EGZ524372 EQV524372 FAR524372 FKN524372 FUJ524372 GEF524372 GOB524372 GXX524372 HHT524372 HRP524372 IBL524372 ILH524372 IVD524372 JEZ524372 JOV524372 JYR524372 KIN524372 KSJ524372 LCF524372 LMB524372 LVX524372 MFT524372 MPP524372 MZL524372 NJH524372 NTD524372 OCZ524372 OMV524372 OWR524372 PGN524372 PQJ524372 QAF524372 QKB524372 QTX524372 RDT524372 RNP524372 RXL524372 SHH524372 SRD524372 TAZ524372 TKV524372 TUR524372 UEN524372 UOJ524372 UYF524372 VIB524372 VRX524372 WBT524372 WLP524372 WVL524372 D589908 IZ589908 SV589908 ACR589908 AMN589908 AWJ589908 BGF589908 BQB589908 BZX589908 CJT589908 CTP589908 DDL589908 DNH589908 DXD589908 EGZ589908 EQV589908 FAR589908 FKN589908 FUJ589908 GEF589908 GOB589908 GXX589908 HHT589908 HRP589908 IBL589908 ILH589908 IVD589908 JEZ589908 JOV589908 JYR589908 KIN589908 KSJ589908 LCF589908 LMB589908 LVX589908 MFT589908 MPP589908 MZL589908 NJH589908 NTD589908 OCZ589908 OMV589908 OWR589908 PGN589908 PQJ589908 QAF589908 QKB589908 QTX589908 RDT589908 RNP589908 RXL589908 SHH589908 SRD589908 TAZ589908 TKV589908 TUR589908 UEN589908 UOJ589908 UYF589908 VIB589908 VRX589908 WBT589908 WLP589908 WVL589908 D655444 IZ655444 SV655444 ACR655444 AMN655444 AWJ655444 BGF655444 BQB655444 BZX655444 CJT655444 CTP655444 DDL655444 DNH655444 DXD655444 EGZ655444 EQV655444 FAR655444 FKN655444 FUJ655444 GEF655444 GOB655444 GXX655444 HHT655444 HRP655444 IBL655444 ILH655444 IVD655444 JEZ655444 JOV655444 JYR655444 KIN655444 KSJ655444 LCF655444 LMB655444 LVX655444 MFT655444 MPP655444 MZL655444 NJH655444 NTD655444 OCZ655444 OMV655444 OWR655444 PGN655444 PQJ655444 QAF655444 QKB655444 QTX655444 RDT655444 RNP655444 RXL655444 SHH655444 SRD655444 TAZ655444 TKV655444 TUR655444 UEN655444 UOJ655444 UYF655444 VIB655444 VRX655444 WBT655444 WLP655444 WVL655444 D720980 IZ720980 SV720980 ACR720980 AMN720980 AWJ720980 BGF720980 BQB720980 BZX720980 CJT720980 CTP720980 DDL720980 DNH720980 DXD720980 EGZ720980 EQV720980 FAR720980 FKN720980 FUJ720980 GEF720980 GOB720980 GXX720980 HHT720980 HRP720980 IBL720980 ILH720980 IVD720980 JEZ720980 JOV720980 JYR720980 KIN720980 KSJ720980 LCF720980 LMB720980 LVX720980 MFT720980 MPP720980 MZL720980 NJH720980 NTD720980 OCZ720980 OMV720980 OWR720980 PGN720980 PQJ720980 QAF720980 QKB720980 QTX720980 RDT720980 RNP720980 RXL720980 SHH720980 SRD720980 TAZ720980 TKV720980 TUR720980 UEN720980 UOJ720980 UYF720980 VIB720980 VRX720980 WBT720980 WLP720980 WVL720980 D786516 IZ786516 SV786516 ACR786516 AMN786516 AWJ786516 BGF786516 BQB786516 BZX786516 CJT786516 CTP786516 DDL786516 DNH786516 DXD786516 EGZ786516 EQV786516 FAR786516 FKN786516 FUJ786516 GEF786516 GOB786516 GXX786516 HHT786516 HRP786516 IBL786516 ILH786516 IVD786516 JEZ786516 JOV786516 JYR786516 KIN786516 KSJ786516 LCF786516 LMB786516 LVX786516 MFT786516 MPP786516 MZL786516 NJH786516 NTD786516 OCZ786516 OMV786516 OWR786516 PGN786516 PQJ786516 QAF786516 QKB786516 QTX786516 RDT786516 RNP786516 RXL786516 SHH786516 SRD786516 TAZ786516 TKV786516 TUR786516 UEN786516 UOJ786516 UYF786516 VIB786516 VRX786516 WBT786516 WLP786516 WVL786516 D852052 IZ852052 SV852052 ACR852052 AMN852052 AWJ852052 BGF852052 BQB852052 BZX852052 CJT852052 CTP852052 DDL852052 DNH852052 DXD852052 EGZ852052 EQV852052 FAR852052 FKN852052 FUJ852052 GEF852052 GOB852052 GXX852052 HHT852052 HRP852052 IBL852052 ILH852052 IVD852052 JEZ852052 JOV852052 JYR852052 KIN852052 KSJ852052 LCF852052 LMB852052 LVX852052 MFT852052 MPP852052 MZL852052 NJH852052 NTD852052 OCZ852052 OMV852052 OWR852052 PGN852052 PQJ852052 QAF852052 QKB852052 QTX852052 RDT852052 RNP852052 RXL852052 SHH852052 SRD852052 TAZ852052 TKV852052 TUR852052 UEN852052 UOJ852052 UYF852052 VIB852052 VRX852052 WBT852052 WLP852052 WVL852052 D917588 IZ917588 SV917588 ACR917588 AMN917588 AWJ917588 BGF917588 BQB917588 BZX917588 CJT917588 CTP917588 DDL917588 DNH917588 DXD917588 EGZ917588 EQV917588 FAR917588 FKN917588 FUJ917588 GEF917588 GOB917588 GXX917588 HHT917588 HRP917588 IBL917588 ILH917588 IVD917588 JEZ917588 JOV917588 JYR917588 KIN917588 KSJ917588 LCF917588 LMB917588 LVX917588 MFT917588 MPP917588 MZL917588 NJH917588 NTD917588 OCZ917588 OMV917588 OWR917588 PGN917588 PQJ917588 QAF917588 QKB917588 QTX917588 RDT917588 RNP917588 RXL917588 SHH917588 SRD917588 TAZ917588 TKV917588 TUR917588 UEN917588 UOJ917588 UYF917588 VIB917588 VRX917588 WBT917588 WLP917588 WVL917588 D983124 IZ983124 SV983124 ACR983124 AMN983124 AWJ983124 BGF983124 BQB983124 BZX983124 CJT983124 CTP983124 DDL983124 DNH983124 DXD983124 EGZ983124 EQV983124 FAR983124 FKN983124 FUJ983124 GEF983124 GOB983124 GXX983124 HHT983124 HRP983124 IBL983124 ILH983124 IVD983124 JEZ983124 JOV983124 JYR983124 KIN983124 KSJ983124 LCF983124 LMB983124 LVX983124 MFT983124 MPP983124 MZL983124 NJH983124 NTD983124 OCZ983124 OMV983124 OWR983124 PGN983124 PQJ983124 QAF983124 QKB983124 QTX983124 RDT983124 RNP983124 RXL983124 SHH983124 SRD983124 TAZ983124 TKV983124 TUR983124 UEN983124 UOJ983124 UYF983124 VIB983124 VRX983124 WBT983124 WLP983124 WVL983124">
      <formula1>$AL$20:$AL$26</formula1>
    </dataValidation>
    <dataValidation type="list" allowBlank="1" showInputMessage="1" showErrorMessage="1" sqref="D85 IZ85 SV85 ACR85 AMN85 AWJ85 BGF85 BQB85 BZX85 CJT85 CTP85 DDL85 DNH85 DXD85 EGZ85 EQV85 FAR85 FKN85 FUJ85 GEF85 GOB85 GXX85 HHT85 HRP85 IBL85 ILH85 IVD85 JEZ85 JOV85 JYR85 KIN85 KSJ85 LCF85 LMB85 LVX85 MFT85 MPP85 MZL85 NJH85 NTD85 OCZ85 OMV85 OWR85 PGN85 PQJ85 QAF85 QKB85 QTX85 RDT85 RNP85 RXL85 SHH85 SRD85 TAZ85 TKV85 TUR85 UEN85 UOJ85 UYF85 VIB85 VRX85 WBT85 WLP85 WVL85 D65621 IZ65621 SV65621 ACR65621 AMN65621 AWJ65621 BGF65621 BQB65621 BZX65621 CJT65621 CTP65621 DDL65621 DNH65621 DXD65621 EGZ65621 EQV65621 FAR65621 FKN65621 FUJ65621 GEF65621 GOB65621 GXX65621 HHT65621 HRP65621 IBL65621 ILH65621 IVD65621 JEZ65621 JOV65621 JYR65621 KIN65621 KSJ65621 LCF65621 LMB65621 LVX65621 MFT65621 MPP65621 MZL65621 NJH65621 NTD65621 OCZ65621 OMV65621 OWR65621 PGN65621 PQJ65621 QAF65621 QKB65621 QTX65621 RDT65621 RNP65621 RXL65621 SHH65621 SRD65621 TAZ65621 TKV65621 TUR65621 UEN65621 UOJ65621 UYF65621 VIB65621 VRX65621 WBT65621 WLP65621 WVL65621 D131157 IZ131157 SV131157 ACR131157 AMN131157 AWJ131157 BGF131157 BQB131157 BZX131157 CJT131157 CTP131157 DDL131157 DNH131157 DXD131157 EGZ131157 EQV131157 FAR131157 FKN131157 FUJ131157 GEF131157 GOB131157 GXX131157 HHT131157 HRP131157 IBL131157 ILH131157 IVD131157 JEZ131157 JOV131157 JYR131157 KIN131157 KSJ131157 LCF131157 LMB131157 LVX131157 MFT131157 MPP131157 MZL131157 NJH131157 NTD131157 OCZ131157 OMV131157 OWR131157 PGN131157 PQJ131157 QAF131157 QKB131157 QTX131157 RDT131157 RNP131157 RXL131157 SHH131157 SRD131157 TAZ131157 TKV131157 TUR131157 UEN131157 UOJ131157 UYF131157 VIB131157 VRX131157 WBT131157 WLP131157 WVL131157 D196693 IZ196693 SV196693 ACR196693 AMN196693 AWJ196693 BGF196693 BQB196693 BZX196693 CJT196693 CTP196693 DDL196693 DNH196693 DXD196693 EGZ196693 EQV196693 FAR196693 FKN196693 FUJ196693 GEF196693 GOB196693 GXX196693 HHT196693 HRP196693 IBL196693 ILH196693 IVD196693 JEZ196693 JOV196693 JYR196693 KIN196693 KSJ196693 LCF196693 LMB196693 LVX196693 MFT196693 MPP196693 MZL196693 NJH196693 NTD196693 OCZ196693 OMV196693 OWR196693 PGN196693 PQJ196693 QAF196693 QKB196693 QTX196693 RDT196693 RNP196693 RXL196693 SHH196693 SRD196693 TAZ196693 TKV196693 TUR196693 UEN196693 UOJ196693 UYF196693 VIB196693 VRX196693 WBT196693 WLP196693 WVL196693 D262229 IZ262229 SV262229 ACR262229 AMN262229 AWJ262229 BGF262229 BQB262229 BZX262229 CJT262229 CTP262229 DDL262229 DNH262229 DXD262229 EGZ262229 EQV262229 FAR262229 FKN262229 FUJ262229 GEF262229 GOB262229 GXX262229 HHT262229 HRP262229 IBL262229 ILH262229 IVD262229 JEZ262229 JOV262229 JYR262229 KIN262229 KSJ262229 LCF262229 LMB262229 LVX262229 MFT262229 MPP262229 MZL262229 NJH262229 NTD262229 OCZ262229 OMV262229 OWR262229 PGN262229 PQJ262229 QAF262229 QKB262229 QTX262229 RDT262229 RNP262229 RXL262229 SHH262229 SRD262229 TAZ262229 TKV262229 TUR262229 UEN262229 UOJ262229 UYF262229 VIB262229 VRX262229 WBT262229 WLP262229 WVL262229 D327765 IZ327765 SV327765 ACR327765 AMN327765 AWJ327765 BGF327765 BQB327765 BZX327765 CJT327765 CTP327765 DDL327765 DNH327765 DXD327765 EGZ327765 EQV327765 FAR327765 FKN327765 FUJ327765 GEF327765 GOB327765 GXX327765 HHT327765 HRP327765 IBL327765 ILH327765 IVD327765 JEZ327765 JOV327765 JYR327765 KIN327765 KSJ327765 LCF327765 LMB327765 LVX327765 MFT327765 MPP327765 MZL327765 NJH327765 NTD327765 OCZ327765 OMV327765 OWR327765 PGN327765 PQJ327765 QAF327765 QKB327765 QTX327765 RDT327765 RNP327765 RXL327765 SHH327765 SRD327765 TAZ327765 TKV327765 TUR327765 UEN327765 UOJ327765 UYF327765 VIB327765 VRX327765 WBT327765 WLP327765 WVL327765 D393301 IZ393301 SV393301 ACR393301 AMN393301 AWJ393301 BGF393301 BQB393301 BZX393301 CJT393301 CTP393301 DDL393301 DNH393301 DXD393301 EGZ393301 EQV393301 FAR393301 FKN393301 FUJ393301 GEF393301 GOB393301 GXX393301 HHT393301 HRP393301 IBL393301 ILH393301 IVD393301 JEZ393301 JOV393301 JYR393301 KIN393301 KSJ393301 LCF393301 LMB393301 LVX393301 MFT393301 MPP393301 MZL393301 NJH393301 NTD393301 OCZ393301 OMV393301 OWR393301 PGN393301 PQJ393301 QAF393301 QKB393301 QTX393301 RDT393301 RNP393301 RXL393301 SHH393301 SRD393301 TAZ393301 TKV393301 TUR393301 UEN393301 UOJ393301 UYF393301 VIB393301 VRX393301 WBT393301 WLP393301 WVL393301 D458837 IZ458837 SV458837 ACR458837 AMN458837 AWJ458837 BGF458837 BQB458837 BZX458837 CJT458837 CTP458837 DDL458837 DNH458837 DXD458837 EGZ458837 EQV458837 FAR458837 FKN458837 FUJ458837 GEF458837 GOB458837 GXX458837 HHT458837 HRP458837 IBL458837 ILH458837 IVD458837 JEZ458837 JOV458837 JYR458837 KIN458837 KSJ458837 LCF458837 LMB458837 LVX458837 MFT458837 MPP458837 MZL458837 NJH458837 NTD458837 OCZ458837 OMV458837 OWR458837 PGN458837 PQJ458837 QAF458837 QKB458837 QTX458837 RDT458837 RNP458837 RXL458837 SHH458837 SRD458837 TAZ458837 TKV458837 TUR458837 UEN458837 UOJ458837 UYF458837 VIB458837 VRX458837 WBT458837 WLP458837 WVL458837 D524373 IZ524373 SV524373 ACR524373 AMN524373 AWJ524373 BGF524373 BQB524373 BZX524373 CJT524373 CTP524373 DDL524373 DNH524373 DXD524373 EGZ524373 EQV524373 FAR524373 FKN524373 FUJ524373 GEF524373 GOB524373 GXX524373 HHT524373 HRP524373 IBL524373 ILH524373 IVD524373 JEZ524373 JOV524373 JYR524373 KIN524373 KSJ524373 LCF524373 LMB524373 LVX524373 MFT524373 MPP524373 MZL524373 NJH524373 NTD524373 OCZ524373 OMV524373 OWR524373 PGN524373 PQJ524373 QAF524373 QKB524373 QTX524373 RDT524373 RNP524373 RXL524373 SHH524373 SRD524373 TAZ524373 TKV524373 TUR524373 UEN524373 UOJ524373 UYF524373 VIB524373 VRX524373 WBT524373 WLP524373 WVL524373 D589909 IZ589909 SV589909 ACR589909 AMN589909 AWJ589909 BGF589909 BQB589909 BZX589909 CJT589909 CTP589909 DDL589909 DNH589909 DXD589909 EGZ589909 EQV589909 FAR589909 FKN589909 FUJ589909 GEF589909 GOB589909 GXX589909 HHT589909 HRP589909 IBL589909 ILH589909 IVD589909 JEZ589909 JOV589909 JYR589909 KIN589909 KSJ589909 LCF589909 LMB589909 LVX589909 MFT589909 MPP589909 MZL589909 NJH589909 NTD589909 OCZ589909 OMV589909 OWR589909 PGN589909 PQJ589909 QAF589909 QKB589909 QTX589909 RDT589909 RNP589909 RXL589909 SHH589909 SRD589909 TAZ589909 TKV589909 TUR589909 UEN589909 UOJ589909 UYF589909 VIB589909 VRX589909 WBT589909 WLP589909 WVL589909 D655445 IZ655445 SV655445 ACR655445 AMN655445 AWJ655445 BGF655445 BQB655445 BZX655445 CJT655445 CTP655445 DDL655445 DNH655445 DXD655445 EGZ655445 EQV655445 FAR655445 FKN655445 FUJ655445 GEF655445 GOB655445 GXX655445 HHT655445 HRP655445 IBL655445 ILH655445 IVD655445 JEZ655445 JOV655445 JYR655445 KIN655445 KSJ655445 LCF655445 LMB655445 LVX655445 MFT655445 MPP655445 MZL655445 NJH655445 NTD655445 OCZ655445 OMV655445 OWR655445 PGN655445 PQJ655445 QAF655445 QKB655445 QTX655445 RDT655445 RNP655445 RXL655445 SHH655445 SRD655445 TAZ655445 TKV655445 TUR655445 UEN655445 UOJ655445 UYF655445 VIB655445 VRX655445 WBT655445 WLP655445 WVL655445 D720981 IZ720981 SV720981 ACR720981 AMN720981 AWJ720981 BGF720981 BQB720981 BZX720981 CJT720981 CTP720981 DDL720981 DNH720981 DXD720981 EGZ720981 EQV720981 FAR720981 FKN720981 FUJ720981 GEF720981 GOB720981 GXX720981 HHT720981 HRP720981 IBL720981 ILH720981 IVD720981 JEZ720981 JOV720981 JYR720981 KIN720981 KSJ720981 LCF720981 LMB720981 LVX720981 MFT720981 MPP720981 MZL720981 NJH720981 NTD720981 OCZ720981 OMV720981 OWR720981 PGN720981 PQJ720981 QAF720981 QKB720981 QTX720981 RDT720981 RNP720981 RXL720981 SHH720981 SRD720981 TAZ720981 TKV720981 TUR720981 UEN720981 UOJ720981 UYF720981 VIB720981 VRX720981 WBT720981 WLP720981 WVL720981 D786517 IZ786517 SV786517 ACR786517 AMN786517 AWJ786517 BGF786517 BQB786517 BZX786517 CJT786517 CTP786517 DDL786517 DNH786517 DXD786517 EGZ786517 EQV786517 FAR786517 FKN786517 FUJ786517 GEF786517 GOB786517 GXX786517 HHT786517 HRP786517 IBL786517 ILH786517 IVD786517 JEZ786517 JOV786517 JYR786517 KIN786517 KSJ786517 LCF786517 LMB786517 LVX786517 MFT786517 MPP786517 MZL786517 NJH786517 NTD786517 OCZ786517 OMV786517 OWR786517 PGN786517 PQJ786517 QAF786517 QKB786517 QTX786517 RDT786517 RNP786517 RXL786517 SHH786517 SRD786517 TAZ786517 TKV786517 TUR786517 UEN786517 UOJ786517 UYF786517 VIB786517 VRX786517 WBT786517 WLP786517 WVL786517 D852053 IZ852053 SV852053 ACR852053 AMN852053 AWJ852053 BGF852053 BQB852053 BZX852053 CJT852053 CTP852053 DDL852053 DNH852053 DXD852053 EGZ852053 EQV852053 FAR852053 FKN852053 FUJ852053 GEF852053 GOB852053 GXX852053 HHT852053 HRP852053 IBL852053 ILH852053 IVD852053 JEZ852053 JOV852053 JYR852053 KIN852053 KSJ852053 LCF852053 LMB852053 LVX852053 MFT852053 MPP852053 MZL852053 NJH852053 NTD852053 OCZ852053 OMV852053 OWR852053 PGN852053 PQJ852053 QAF852053 QKB852053 QTX852053 RDT852053 RNP852053 RXL852053 SHH852053 SRD852053 TAZ852053 TKV852053 TUR852053 UEN852053 UOJ852053 UYF852053 VIB852053 VRX852053 WBT852053 WLP852053 WVL852053 D917589 IZ917589 SV917589 ACR917589 AMN917589 AWJ917589 BGF917589 BQB917589 BZX917589 CJT917589 CTP917589 DDL917589 DNH917589 DXD917589 EGZ917589 EQV917589 FAR917589 FKN917589 FUJ917589 GEF917589 GOB917589 GXX917589 HHT917589 HRP917589 IBL917589 ILH917589 IVD917589 JEZ917589 JOV917589 JYR917589 KIN917589 KSJ917589 LCF917589 LMB917589 LVX917589 MFT917589 MPP917589 MZL917589 NJH917589 NTD917589 OCZ917589 OMV917589 OWR917589 PGN917589 PQJ917589 QAF917589 QKB917589 QTX917589 RDT917589 RNP917589 RXL917589 SHH917589 SRD917589 TAZ917589 TKV917589 TUR917589 UEN917589 UOJ917589 UYF917589 VIB917589 VRX917589 WBT917589 WLP917589 WVL917589 D983125 IZ983125 SV983125 ACR983125 AMN983125 AWJ983125 BGF983125 BQB983125 BZX983125 CJT983125 CTP983125 DDL983125 DNH983125 DXD983125 EGZ983125 EQV983125 FAR983125 FKN983125 FUJ983125 GEF983125 GOB983125 GXX983125 HHT983125 HRP983125 IBL983125 ILH983125 IVD983125 JEZ983125 JOV983125 JYR983125 KIN983125 KSJ983125 LCF983125 LMB983125 LVX983125 MFT983125 MPP983125 MZL983125 NJH983125 NTD983125 OCZ983125 OMV983125 OWR983125 PGN983125 PQJ983125 QAF983125 QKB983125 QTX983125 RDT983125 RNP983125 RXL983125 SHH983125 SRD983125 TAZ983125 TKV983125 TUR983125 UEN983125 UOJ983125 UYF983125 VIB983125 VRX983125 WBT983125 WLP983125 WVL983125">
      <formula1>$AM$20:$AM$26</formula1>
    </dataValidation>
    <dataValidation type="list" allowBlank="1" showInputMessage="1" showErrorMessage="1" sqref="D86 IZ86 SV86 ACR86 AMN86 AWJ86 BGF86 BQB86 BZX86 CJT86 CTP86 DDL86 DNH86 DXD86 EGZ86 EQV86 FAR86 FKN86 FUJ86 GEF86 GOB86 GXX86 HHT86 HRP86 IBL86 ILH86 IVD86 JEZ86 JOV86 JYR86 KIN86 KSJ86 LCF86 LMB86 LVX86 MFT86 MPP86 MZL86 NJH86 NTD86 OCZ86 OMV86 OWR86 PGN86 PQJ86 QAF86 QKB86 QTX86 RDT86 RNP86 RXL86 SHH86 SRD86 TAZ86 TKV86 TUR86 UEN86 UOJ86 UYF86 VIB86 VRX86 WBT86 WLP86 WVL86 D65622 IZ65622 SV65622 ACR65622 AMN65622 AWJ65622 BGF65622 BQB65622 BZX65622 CJT65622 CTP65622 DDL65622 DNH65622 DXD65622 EGZ65622 EQV65622 FAR65622 FKN65622 FUJ65622 GEF65622 GOB65622 GXX65622 HHT65622 HRP65622 IBL65622 ILH65622 IVD65622 JEZ65622 JOV65622 JYR65622 KIN65622 KSJ65622 LCF65622 LMB65622 LVX65622 MFT65622 MPP65622 MZL65622 NJH65622 NTD65622 OCZ65622 OMV65622 OWR65622 PGN65622 PQJ65622 QAF65622 QKB65622 QTX65622 RDT65622 RNP65622 RXL65622 SHH65622 SRD65622 TAZ65622 TKV65622 TUR65622 UEN65622 UOJ65622 UYF65622 VIB65622 VRX65622 WBT65622 WLP65622 WVL65622 D131158 IZ131158 SV131158 ACR131158 AMN131158 AWJ131158 BGF131158 BQB131158 BZX131158 CJT131158 CTP131158 DDL131158 DNH131158 DXD131158 EGZ131158 EQV131158 FAR131158 FKN131158 FUJ131158 GEF131158 GOB131158 GXX131158 HHT131158 HRP131158 IBL131158 ILH131158 IVD131158 JEZ131158 JOV131158 JYR131158 KIN131158 KSJ131158 LCF131158 LMB131158 LVX131158 MFT131158 MPP131158 MZL131158 NJH131158 NTD131158 OCZ131158 OMV131158 OWR131158 PGN131158 PQJ131158 QAF131158 QKB131158 QTX131158 RDT131158 RNP131158 RXL131158 SHH131158 SRD131158 TAZ131158 TKV131158 TUR131158 UEN131158 UOJ131158 UYF131158 VIB131158 VRX131158 WBT131158 WLP131158 WVL131158 D196694 IZ196694 SV196694 ACR196694 AMN196694 AWJ196694 BGF196694 BQB196694 BZX196694 CJT196694 CTP196694 DDL196694 DNH196694 DXD196694 EGZ196694 EQV196694 FAR196694 FKN196694 FUJ196694 GEF196694 GOB196694 GXX196694 HHT196694 HRP196694 IBL196694 ILH196694 IVD196694 JEZ196694 JOV196694 JYR196694 KIN196694 KSJ196694 LCF196694 LMB196694 LVX196694 MFT196694 MPP196694 MZL196694 NJH196694 NTD196694 OCZ196694 OMV196694 OWR196694 PGN196694 PQJ196694 QAF196694 QKB196694 QTX196694 RDT196694 RNP196694 RXL196694 SHH196694 SRD196694 TAZ196694 TKV196694 TUR196694 UEN196694 UOJ196694 UYF196694 VIB196694 VRX196694 WBT196694 WLP196694 WVL196694 D262230 IZ262230 SV262230 ACR262230 AMN262230 AWJ262230 BGF262230 BQB262230 BZX262230 CJT262230 CTP262230 DDL262230 DNH262230 DXD262230 EGZ262230 EQV262230 FAR262230 FKN262230 FUJ262230 GEF262230 GOB262230 GXX262230 HHT262230 HRP262230 IBL262230 ILH262230 IVD262230 JEZ262230 JOV262230 JYR262230 KIN262230 KSJ262230 LCF262230 LMB262230 LVX262230 MFT262230 MPP262230 MZL262230 NJH262230 NTD262230 OCZ262230 OMV262230 OWR262230 PGN262230 PQJ262230 QAF262230 QKB262230 QTX262230 RDT262230 RNP262230 RXL262230 SHH262230 SRD262230 TAZ262230 TKV262230 TUR262230 UEN262230 UOJ262230 UYF262230 VIB262230 VRX262230 WBT262230 WLP262230 WVL262230 D327766 IZ327766 SV327766 ACR327766 AMN327766 AWJ327766 BGF327766 BQB327766 BZX327766 CJT327766 CTP327766 DDL327766 DNH327766 DXD327766 EGZ327766 EQV327766 FAR327766 FKN327766 FUJ327766 GEF327766 GOB327766 GXX327766 HHT327766 HRP327766 IBL327766 ILH327766 IVD327766 JEZ327766 JOV327766 JYR327766 KIN327766 KSJ327766 LCF327766 LMB327766 LVX327766 MFT327766 MPP327766 MZL327766 NJH327766 NTD327766 OCZ327766 OMV327766 OWR327766 PGN327766 PQJ327766 QAF327766 QKB327766 QTX327766 RDT327766 RNP327766 RXL327766 SHH327766 SRD327766 TAZ327766 TKV327766 TUR327766 UEN327766 UOJ327766 UYF327766 VIB327766 VRX327766 WBT327766 WLP327766 WVL327766 D393302 IZ393302 SV393302 ACR393302 AMN393302 AWJ393302 BGF393302 BQB393302 BZX393302 CJT393302 CTP393302 DDL393302 DNH393302 DXD393302 EGZ393302 EQV393302 FAR393302 FKN393302 FUJ393302 GEF393302 GOB393302 GXX393302 HHT393302 HRP393302 IBL393302 ILH393302 IVD393302 JEZ393302 JOV393302 JYR393302 KIN393302 KSJ393302 LCF393302 LMB393302 LVX393302 MFT393302 MPP393302 MZL393302 NJH393302 NTD393302 OCZ393302 OMV393302 OWR393302 PGN393302 PQJ393302 QAF393302 QKB393302 QTX393302 RDT393302 RNP393302 RXL393302 SHH393302 SRD393302 TAZ393302 TKV393302 TUR393302 UEN393302 UOJ393302 UYF393302 VIB393302 VRX393302 WBT393302 WLP393302 WVL393302 D458838 IZ458838 SV458838 ACR458838 AMN458838 AWJ458838 BGF458838 BQB458838 BZX458838 CJT458838 CTP458838 DDL458838 DNH458838 DXD458838 EGZ458838 EQV458838 FAR458838 FKN458838 FUJ458838 GEF458838 GOB458838 GXX458838 HHT458838 HRP458838 IBL458838 ILH458838 IVD458838 JEZ458838 JOV458838 JYR458838 KIN458838 KSJ458838 LCF458838 LMB458838 LVX458838 MFT458838 MPP458838 MZL458838 NJH458838 NTD458838 OCZ458838 OMV458838 OWR458838 PGN458838 PQJ458838 QAF458838 QKB458838 QTX458838 RDT458838 RNP458838 RXL458838 SHH458838 SRD458838 TAZ458838 TKV458838 TUR458838 UEN458838 UOJ458838 UYF458838 VIB458838 VRX458838 WBT458838 WLP458838 WVL458838 D524374 IZ524374 SV524374 ACR524374 AMN524374 AWJ524374 BGF524374 BQB524374 BZX524374 CJT524374 CTP524374 DDL524374 DNH524374 DXD524374 EGZ524374 EQV524374 FAR524374 FKN524374 FUJ524374 GEF524374 GOB524374 GXX524374 HHT524374 HRP524374 IBL524374 ILH524374 IVD524374 JEZ524374 JOV524374 JYR524374 KIN524374 KSJ524374 LCF524374 LMB524374 LVX524374 MFT524374 MPP524374 MZL524374 NJH524374 NTD524374 OCZ524374 OMV524374 OWR524374 PGN524374 PQJ524374 QAF524374 QKB524374 QTX524374 RDT524374 RNP524374 RXL524374 SHH524374 SRD524374 TAZ524374 TKV524374 TUR524374 UEN524374 UOJ524374 UYF524374 VIB524374 VRX524374 WBT524374 WLP524374 WVL524374 D589910 IZ589910 SV589910 ACR589910 AMN589910 AWJ589910 BGF589910 BQB589910 BZX589910 CJT589910 CTP589910 DDL589910 DNH589910 DXD589910 EGZ589910 EQV589910 FAR589910 FKN589910 FUJ589910 GEF589910 GOB589910 GXX589910 HHT589910 HRP589910 IBL589910 ILH589910 IVD589910 JEZ589910 JOV589910 JYR589910 KIN589910 KSJ589910 LCF589910 LMB589910 LVX589910 MFT589910 MPP589910 MZL589910 NJH589910 NTD589910 OCZ589910 OMV589910 OWR589910 PGN589910 PQJ589910 QAF589910 QKB589910 QTX589910 RDT589910 RNP589910 RXL589910 SHH589910 SRD589910 TAZ589910 TKV589910 TUR589910 UEN589910 UOJ589910 UYF589910 VIB589910 VRX589910 WBT589910 WLP589910 WVL589910 D655446 IZ655446 SV655446 ACR655446 AMN655446 AWJ655446 BGF655446 BQB655446 BZX655446 CJT655446 CTP655446 DDL655446 DNH655446 DXD655446 EGZ655446 EQV655446 FAR655446 FKN655446 FUJ655446 GEF655446 GOB655446 GXX655446 HHT655446 HRP655446 IBL655446 ILH655446 IVD655446 JEZ655446 JOV655446 JYR655446 KIN655446 KSJ655446 LCF655446 LMB655446 LVX655446 MFT655446 MPP655446 MZL655446 NJH655446 NTD655446 OCZ655446 OMV655446 OWR655446 PGN655446 PQJ655446 QAF655446 QKB655446 QTX655446 RDT655446 RNP655446 RXL655446 SHH655446 SRD655446 TAZ655446 TKV655446 TUR655446 UEN655446 UOJ655446 UYF655446 VIB655446 VRX655446 WBT655446 WLP655446 WVL655446 D720982 IZ720982 SV720982 ACR720982 AMN720982 AWJ720982 BGF720982 BQB720982 BZX720982 CJT720982 CTP720982 DDL720982 DNH720982 DXD720982 EGZ720982 EQV720982 FAR720982 FKN720982 FUJ720982 GEF720982 GOB720982 GXX720982 HHT720982 HRP720982 IBL720982 ILH720982 IVD720982 JEZ720982 JOV720982 JYR720982 KIN720982 KSJ720982 LCF720982 LMB720982 LVX720982 MFT720982 MPP720982 MZL720982 NJH720982 NTD720982 OCZ720982 OMV720982 OWR720982 PGN720982 PQJ720982 QAF720982 QKB720982 QTX720982 RDT720982 RNP720982 RXL720982 SHH720982 SRD720982 TAZ720982 TKV720982 TUR720982 UEN720982 UOJ720982 UYF720982 VIB720982 VRX720982 WBT720982 WLP720982 WVL720982 D786518 IZ786518 SV786518 ACR786518 AMN786518 AWJ786518 BGF786518 BQB786518 BZX786518 CJT786518 CTP786518 DDL786518 DNH786518 DXD786518 EGZ786518 EQV786518 FAR786518 FKN786518 FUJ786518 GEF786518 GOB786518 GXX786518 HHT786518 HRP786518 IBL786518 ILH786518 IVD786518 JEZ786518 JOV786518 JYR786518 KIN786518 KSJ786518 LCF786518 LMB786518 LVX786518 MFT786518 MPP786518 MZL786518 NJH786518 NTD786518 OCZ786518 OMV786518 OWR786518 PGN786518 PQJ786518 QAF786518 QKB786518 QTX786518 RDT786518 RNP786518 RXL786518 SHH786518 SRD786518 TAZ786518 TKV786518 TUR786518 UEN786518 UOJ786518 UYF786518 VIB786518 VRX786518 WBT786518 WLP786518 WVL786518 D852054 IZ852054 SV852054 ACR852054 AMN852054 AWJ852054 BGF852054 BQB852054 BZX852054 CJT852054 CTP852054 DDL852054 DNH852054 DXD852054 EGZ852054 EQV852054 FAR852054 FKN852054 FUJ852054 GEF852054 GOB852054 GXX852054 HHT852054 HRP852054 IBL852054 ILH852054 IVD852054 JEZ852054 JOV852054 JYR852054 KIN852054 KSJ852054 LCF852054 LMB852054 LVX852054 MFT852054 MPP852054 MZL852054 NJH852054 NTD852054 OCZ852054 OMV852054 OWR852054 PGN852054 PQJ852054 QAF852054 QKB852054 QTX852054 RDT852054 RNP852054 RXL852054 SHH852054 SRD852054 TAZ852054 TKV852054 TUR852054 UEN852054 UOJ852054 UYF852054 VIB852054 VRX852054 WBT852054 WLP852054 WVL852054 D917590 IZ917590 SV917590 ACR917590 AMN917590 AWJ917590 BGF917590 BQB917590 BZX917590 CJT917590 CTP917590 DDL917590 DNH917590 DXD917590 EGZ917590 EQV917590 FAR917590 FKN917590 FUJ917590 GEF917590 GOB917590 GXX917590 HHT917590 HRP917590 IBL917590 ILH917590 IVD917590 JEZ917590 JOV917590 JYR917590 KIN917590 KSJ917590 LCF917590 LMB917590 LVX917590 MFT917590 MPP917590 MZL917590 NJH917590 NTD917590 OCZ917590 OMV917590 OWR917590 PGN917590 PQJ917590 QAF917590 QKB917590 QTX917590 RDT917590 RNP917590 RXL917590 SHH917590 SRD917590 TAZ917590 TKV917590 TUR917590 UEN917590 UOJ917590 UYF917590 VIB917590 VRX917590 WBT917590 WLP917590 WVL917590 D983126 IZ983126 SV983126 ACR983126 AMN983126 AWJ983126 BGF983126 BQB983126 BZX983126 CJT983126 CTP983126 DDL983126 DNH983126 DXD983126 EGZ983126 EQV983126 FAR983126 FKN983126 FUJ983126 GEF983126 GOB983126 GXX983126 HHT983126 HRP983126 IBL983126 ILH983126 IVD983126 JEZ983126 JOV983126 JYR983126 KIN983126 KSJ983126 LCF983126 LMB983126 LVX983126 MFT983126 MPP983126 MZL983126 NJH983126 NTD983126 OCZ983126 OMV983126 OWR983126 PGN983126 PQJ983126 QAF983126 QKB983126 QTX983126 RDT983126 RNP983126 RXL983126 SHH983126 SRD983126 TAZ983126 TKV983126 TUR983126 UEN983126 UOJ983126 UYF983126 VIB983126 VRX983126 WBT983126 WLP983126 WVL983126">
      <formula1>$AN$20:$AN$25</formula1>
    </dataValidation>
    <dataValidation type="list" allowBlank="1" showInputMessage="1" showErrorMessage="1" sqref="D87 IZ87 SV87 ACR87 AMN87 AWJ87 BGF87 BQB87 BZX87 CJT87 CTP87 DDL87 DNH87 DXD87 EGZ87 EQV87 FAR87 FKN87 FUJ87 GEF87 GOB87 GXX87 HHT87 HRP87 IBL87 ILH87 IVD87 JEZ87 JOV87 JYR87 KIN87 KSJ87 LCF87 LMB87 LVX87 MFT87 MPP87 MZL87 NJH87 NTD87 OCZ87 OMV87 OWR87 PGN87 PQJ87 QAF87 QKB87 QTX87 RDT87 RNP87 RXL87 SHH87 SRD87 TAZ87 TKV87 TUR87 UEN87 UOJ87 UYF87 VIB87 VRX87 WBT87 WLP87 WVL87 D65623 IZ65623 SV65623 ACR65623 AMN65623 AWJ65623 BGF65623 BQB65623 BZX65623 CJT65623 CTP65623 DDL65623 DNH65623 DXD65623 EGZ65623 EQV65623 FAR65623 FKN65623 FUJ65623 GEF65623 GOB65623 GXX65623 HHT65623 HRP65623 IBL65623 ILH65623 IVD65623 JEZ65623 JOV65623 JYR65623 KIN65623 KSJ65623 LCF65623 LMB65623 LVX65623 MFT65623 MPP65623 MZL65623 NJH65623 NTD65623 OCZ65623 OMV65623 OWR65623 PGN65623 PQJ65623 QAF65623 QKB65623 QTX65623 RDT65623 RNP65623 RXL65623 SHH65623 SRD65623 TAZ65623 TKV65623 TUR65623 UEN65623 UOJ65623 UYF65623 VIB65623 VRX65623 WBT65623 WLP65623 WVL65623 D131159 IZ131159 SV131159 ACR131159 AMN131159 AWJ131159 BGF131159 BQB131159 BZX131159 CJT131159 CTP131159 DDL131159 DNH131159 DXD131159 EGZ131159 EQV131159 FAR131159 FKN131159 FUJ131159 GEF131159 GOB131159 GXX131159 HHT131159 HRP131159 IBL131159 ILH131159 IVD131159 JEZ131159 JOV131159 JYR131159 KIN131159 KSJ131159 LCF131159 LMB131159 LVX131159 MFT131159 MPP131159 MZL131159 NJH131159 NTD131159 OCZ131159 OMV131159 OWR131159 PGN131159 PQJ131159 QAF131159 QKB131159 QTX131159 RDT131159 RNP131159 RXL131159 SHH131159 SRD131159 TAZ131159 TKV131159 TUR131159 UEN131159 UOJ131159 UYF131159 VIB131159 VRX131159 WBT131159 WLP131159 WVL131159 D196695 IZ196695 SV196695 ACR196695 AMN196695 AWJ196695 BGF196695 BQB196695 BZX196695 CJT196695 CTP196695 DDL196695 DNH196695 DXD196695 EGZ196695 EQV196695 FAR196695 FKN196695 FUJ196695 GEF196695 GOB196695 GXX196695 HHT196695 HRP196695 IBL196695 ILH196695 IVD196695 JEZ196695 JOV196695 JYR196695 KIN196695 KSJ196695 LCF196695 LMB196695 LVX196695 MFT196695 MPP196695 MZL196695 NJH196695 NTD196695 OCZ196695 OMV196695 OWR196695 PGN196695 PQJ196695 QAF196695 QKB196695 QTX196695 RDT196695 RNP196695 RXL196695 SHH196695 SRD196695 TAZ196695 TKV196695 TUR196695 UEN196695 UOJ196695 UYF196695 VIB196695 VRX196695 WBT196695 WLP196695 WVL196695 D262231 IZ262231 SV262231 ACR262231 AMN262231 AWJ262231 BGF262231 BQB262231 BZX262231 CJT262231 CTP262231 DDL262231 DNH262231 DXD262231 EGZ262231 EQV262231 FAR262231 FKN262231 FUJ262231 GEF262231 GOB262231 GXX262231 HHT262231 HRP262231 IBL262231 ILH262231 IVD262231 JEZ262231 JOV262231 JYR262231 KIN262231 KSJ262231 LCF262231 LMB262231 LVX262231 MFT262231 MPP262231 MZL262231 NJH262231 NTD262231 OCZ262231 OMV262231 OWR262231 PGN262231 PQJ262231 QAF262231 QKB262231 QTX262231 RDT262231 RNP262231 RXL262231 SHH262231 SRD262231 TAZ262231 TKV262231 TUR262231 UEN262231 UOJ262231 UYF262231 VIB262231 VRX262231 WBT262231 WLP262231 WVL262231 D327767 IZ327767 SV327767 ACR327767 AMN327767 AWJ327767 BGF327767 BQB327767 BZX327767 CJT327767 CTP327767 DDL327767 DNH327767 DXD327767 EGZ327767 EQV327767 FAR327767 FKN327767 FUJ327767 GEF327767 GOB327767 GXX327767 HHT327767 HRP327767 IBL327767 ILH327767 IVD327767 JEZ327767 JOV327767 JYR327767 KIN327767 KSJ327767 LCF327767 LMB327767 LVX327767 MFT327767 MPP327767 MZL327767 NJH327767 NTD327767 OCZ327767 OMV327767 OWR327767 PGN327767 PQJ327767 QAF327767 QKB327767 QTX327767 RDT327767 RNP327767 RXL327767 SHH327767 SRD327767 TAZ327767 TKV327767 TUR327767 UEN327767 UOJ327767 UYF327767 VIB327767 VRX327767 WBT327767 WLP327767 WVL327767 D393303 IZ393303 SV393303 ACR393303 AMN393303 AWJ393303 BGF393303 BQB393303 BZX393303 CJT393303 CTP393303 DDL393303 DNH393303 DXD393303 EGZ393303 EQV393303 FAR393303 FKN393303 FUJ393303 GEF393303 GOB393303 GXX393303 HHT393303 HRP393303 IBL393303 ILH393303 IVD393303 JEZ393303 JOV393303 JYR393303 KIN393303 KSJ393303 LCF393303 LMB393303 LVX393303 MFT393303 MPP393303 MZL393303 NJH393303 NTD393303 OCZ393303 OMV393303 OWR393303 PGN393303 PQJ393303 QAF393303 QKB393303 QTX393303 RDT393303 RNP393303 RXL393303 SHH393303 SRD393303 TAZ393303 TKV393303 TUR393303 UEN393303 UOJ393303 UYF393303 VIB393303 VRX393303 WBT393303 WLP393303 WVL393303 D458839 IZ458839 SV458839 ACR458839 AMN458839 AWJ458839 BGF458839 BQB458839 BZX458839 CJT458839 CTP458839 DDL458839 DNH458839 DXD458839 EGZ458839 EQV458839 FAR458839 FKN458839 FUJ458839 GEF458839 GOB458839 GXX458839 HHT458839 HRP458839 IBL458839 ILH458839 IVD458839 JEZ458839 JOV458839 JYR458839 KIN458839 KSJ458839 LCF458839 LMB458839 LVX458839 MFT458839 MPP458839 MZL458839 NJH458839 NTD458839 OCZ458839 OMV458839 OWR458839 PGN458839 PQJ458839 QAF458839 QKB458839 QTX458839 RDT458839 RNP458839 RXL458839 SHH458839 SRD458839 TAZ458839 TKV458839 TUR458839 UEN458839 UOJ458839 UYF458839 VIB458839 VRX458839 WBT458839 WLP458839 WVL458839 D524375 IZ524375 SV524375 ACR524375 AMN524375 AWJ524375 BGF524375 BQB524375 BZX524375 CJT524375 CTP524375 DDL524375 DNH524375 DXD524375 EGZ524375 EQV524375 FAR524375 FKN524375 FUJ524375 GEF524375 GOB524375 GXX524375 HHT524375 HRP524375 IBL524375 ILH524375 IVD524375 JEZ524375 JOV524375 JYR524375 KIN524375 KSJ524375 LCF524375 LMB524375 LVX524375 MFT524375 MPP524375 MZL524375 NJH524375 NTD524375 OCZ524375 OMV524375 OWR524375 PGN524375 PQJ524375 QAF524375 QKB524375 QTX524375 RDT524375 RNP524375 RXL524375 SHH524375 SRD524375 TAZ524375 TKV524375 TUR524375 UEN524375 UOJ524375 UYF524375 VIB524375 VRX524375 WBT524375 WLP524375 WVL524375 D589911 IZ589911 SV589911 ACR589911 AMN589911 AWJ589911 BGF589911 BQB589911 BZX589911 CJT589911 CTP589911 DDL589911 DNH589911 DXD589911 EGZ589911 EQV589911 FAR589911 FKN589911 FUJ589911 GEF589911 GOB589911 GXX589911 HHT589911 HRP589911 IBL589911 ILH589911 IVD589911 JEZ589911 JOV589911 JYR589911 KIN589911 KSJ589911 LCF589911 LMB589911 LVX589911 MFT589911 MPP589911 MZL589911 NJH589911 NTD589911 OCZ589911 OMV589911 OWR589911 PGN589911 PQJ589911 QAF589911 QKB589911 QTX589911 RDT589911 RNP589911 RXL589911 SHH589911 SRD589911 TAZ589911 TKV589911 TUR589911 UEN589911 UOJ589911 UYF589911 VIB589911 VRX589911 WBT589911 WLP589911 WVL589911 D655447 IZ655447 SV655447 ACR655447 AMN655447 AWJ655447 BGF655447 BQB655447 BZX655447 CJT655447 CTP655447 DDL655447 DNH655447 DXD655447 EGZ655447 EQV655447 FAR655447 FKN655447 FUJ655447 GEF655447 GOB655447 GXX655447 HHT655447 HRP655447 IBL655447 ILH655447 IVD655447 JEZ655447 JOV655447 JYR655447 KIN655447 KSJ655447 LCF655447 LMB655447 LVX655447 MFT655447 MPP655447 MZL655447 NJH655447 NTD655447 OCZ655447 OMV655447 OWR655447 PGN655447 PQJ655447 QAF655447 QKB655447 QTX655447 RDT655447 RNP655447 RXL655447 SHH655447 SRD655447 TAZ655447 TKV655447 TUR655447 UEN655447 UOJ655447 UYF655447 VIB655447 VRX655447 WBT655447 WLP655447 WVL655447 D720983 IZ720983 SV720983 ACR720983 AMN720983 AWJ720983 BGF720983 BQB720983 BZX720983 CJT720983 CTP720983 DDL720983 DNH720983 DXD720983 EGZ720983 EQV720983 FAR720983 FKN720983 FUJ720983 GEF720983 GOB720983 GXX720983 HHT720983 HRP720983 IBL720983 ILH720983 IVD720983 JEZ720983 JOV720983 JYR720983 KIN720983 KSJ720983 LCF720983 LMB720983 LVX720983 MFT720983 MPP720983 MZL720983 NJH720983 NTD720983 OCZ720983 OMV720983 OWR720983 PGN720983 PQJ720983 QAF720983 QKB720983 QTX720983 RDT720983 RNP720983 RXL720983 SHH720983 SRD720983 TAZ720983 TKV720983 TUR720983 UEN720983 UOJ720983 UYF720983 VIB720983 VRX720983 WBT720983 WLP720983 WVL720983 D786519 IZ786519 SV786519 ACR786519 AMN786519 AWJ786519 BGF786519 BQB786519 BZX786519 CJT786519 CTP786519 DDL786519 DNH786519 DXD786519 EGZ786519 EQV786519 FAR786519 FKN786519 FUJ786519 GEF786519 GOB786519 GXX786519 HHT786519 HRP786519 IBL786519 ILH786519 IVD786519 JEZ786519 JOV786519 JYR786519 KIN786519 KSJ786519 LCF786519 LMB786519 LVX786519 MFT786519 MPP786519 MZL786519 NJH786519 NTD786519 OCZ786519 OMV786519 OWR786519 PGN786519 PQJ786519 QAF786519 QKB786519 QTX786519 RDT786519 RNP786519 RXL786519 SHH786519 SRD786519 TAZ786519 TKV786519 TUR786519 UEN786519 UOJ786519 UYF786519 VIB786519 VRX786519 WBT786519 WLP786519 WVL786519 D852055 IZ852055 SV852055 ACR852055 AMN852055 AWJ852055 BGF852055 BQB852055 BZX852055 CJT852055 CTP852055 DDL852055 DNH852055 DXD852055 EGZ852055 EQV852055 FAR852055 FKN852055 FUJ852055 GEF852055 GOB852055 GXX852055 HHT852055 HRP852055 IBL852055 ILH852055 IVD852055 JEZ852055 JOV852055 JYR852055 KIN852055 KSJ852055 LCF852055 LMB852055 LVX852055 MFT852055 MPP852055 MZL852055 NJH852055 NTD852055 OCZ852055 OMV852055 OWR852055 PGN852055 PQJ852055 QAF852055 QKB852055 QTX852055 RDT852055 RNP852055 RXL852055 SHH852055 SRD852055 TAZ852055 TKV852055 TUR852055 UEN852055 UOJ852055 UYF852055 VIB852055 VRX852055 WBT852055 WLP852055 WVL852055 D917591 IZ917591 SV917591 ACR917591 AMN917591 AWJ917591 BGF917591 BQB917591 BZX917591 CJT917591 CTP917591 DDL917591 DNH917591 DXD917591 EGZ917591 EQV917591 FAR917591 FKN917591 FUJ917591 GEF917591 GOB917591 GXX917591 HHT917591 HRP917591 IBL917591 ILH917591 IVD917591 JEZ917591 JOV917591 JYR917591 KIN917591 KSJ917591 LCF917591 LMB917591 LVX917591 MFT917591 MPP917591 MZL917591 NJH917591 NTD917591 OCZ917591 OMV917591 OWR917591 PGN917591 PQJ917591 QAF917591 QKB917591 QTX917591 RDT917591 RNP917591 RXL917591 SHH917591 SRD917591 TAZ917591 TKV917591 TUR917591 UEN917591 UOJ917591 UYF917591 VIB917591 VRX917591 WBT917591 WLP917591 WVL917591 D983127 IZ983127 SV983127 ACR983127 AMN983127 AWJ983127 BGF983127 BQB983127 BZX983127 CJT983127 CTP983127 DDL983127 DNH983127 DXD983127 EGZ983127 EQV983127 FAR983127 FKN983127 FUJ983127 GEF983127 GOB983127 GXX983127 HHT983127 HRP983127 IBL983127 ILH983127 IVD983127 JEZ983127 JOV983127 JYR983127 KIN983127 KSJ983127 LCF983127 LMB983127 LVX983127 MFT983127 MPP983127 MZL983127 NJH983127 NTD983127 OCZ983127 OMV983127 OWR983127 PGN983127 PQJ983127 QAF983127 QKB983127 QTX983127 RDT983127 RNP983127 RXL983127 SHH983127 SRD983127 TAZ983127 TKV983127 TUR983127 UEN983127 UOJ983127 UYF983127 VIB983127 VRX983127 WBT983127 WLP983127 WVL983127">
      <formula1>$AO$20:$AO$25</formula1>
    </dataValidation>
    <dataValidation type="list" allowBlank="1" showInputMessage="1" showErrorMessage="1" sqref="D88 IZ88 SV88 ACR88 AMN88 AWJ88 BGF88 BQB88 BZX88 CJT88 CTP88 DDL88 DNH88 DXD88 EGZ88 EQV88 FAR88 FKN88 FUJ88 GEF88 GOB88 GXX88 HHT88 HRP88 IBL88 ILH88 IVD88 JEZ88 JOV88 JYR88 KIN88 KSJ88 LCF88 LMB88 LVX88 MFT88 MPP88 MZL88 NJH88 NTD88 OCZ88 OMV88 OWR88 PGN88 PQJ88 QAF88 QKB88 QTX88 RDT88 RNP88 RXL88 SHH88 SRD88 TAZ88 TKV88 TUR88 UEN88 UOJ88 UYF88 VIB88 VRX88 WBT88 WLP88 WVL88 D65624 IZ65624 SV65624 ACR65624 AMN65624 AWJ65624 BGF65624 BQB65624 BZX65624 CJT65624 CTP65624 DDL65624 DNH65624 DXD65624 EGZ65624 EQV65624 FAR65624 FKN65624 FUJ65624 GEF65624 GOB65624 GXX65624 HHT65624 HRP65624 IBL65624 ILH65624 IVD65624 JEZ65624 JOV65624 JYR65624 KIN65624 KSJ65624 LCF65624 LMB65624 LVX65624 MFT65624 MPP65624 MZL65624 NJH65624 NTD65624 OCZ65624 OMV65624 OWR65624 PGN65624 PQJ65624 QAF65624 QKB65624 QTX65624 RDT65624 RNP65624 RXL65624 SHH65624 SRD65624 TAZ65624 TKV65624 TUR65624 UEN65624 UOJ65624 UYF65624 VIB65624 VRX65624 WBT65624 WLP65624 WVL65624 D131160 IZ131160 SV131160 ACR131160 AMN131160 AWJ131160 BGF131160 BQB131160 BZX131160 CJT131160 CTP131160 DDL131160 DNH131160 DXD131160 EGZ131160 EQV131160 FAR131160 FKN131160 FUJ131160 GEF131160 GOB131160 GXX131160 HHT131160 HRP131160 IBL131160 ILH131160 IVD131160 JEZ131160 JOV131160 JYR131160 KIN131160 KSJ131160 LCF131160 LMB131160 LVX131160 MFT131160 MPP131160 MZL131160 NJH131160 NTD131160 OCZ131160 OMV131160 OWR131160 PGN131160 PQJ131160 QAF131160 QKB131160 QTX131160 RDT131160 RNP131160 RXL131160 SHH131160 SRD131160 TAZ131160 TKV131160 TUR131160 UEN131160 UOJ131160 UYF131160 VIB131160 VRX131160 WBT131160 WLP131160 WVL131160 D196696 IZ196696 SV196696 ACR196696 AMN196696 AWJ196696 BGF196696 BQB196696 BZX196696 CJT196696 CTP196696 DDL196696 DNH196696 DXD196696 EGZ196696 EQV196696 FAR196696 FKN196696 FUJ196696 GEF196696 GOB196696 GXX196696 HHT196696 HRP196696 IBL196696 ILH196696 IVD196696 JEZ196696 JOV196696 JYR196696 KIN196696 KSJ196696 LCF196696 LMB196696 LVX196696 MFT196696 MPP196696 MZL196696 NJH196696 NTD196696 OCZ196696 OMV196696 OWR196696 PGN196696 PQJ196696 QAF196696 QKB196696 QTX196696 RDT196696 RNP196696 RXL196696 SHH196696 SRD196696 TAZ196696 TKV196696 TUR196696 UEN196696 UOJ196696 UYF196696 VIB196696 VRX196696 WBT196696 WLP196696 WVL196696 D262232 IZ262232 SV262232 ACR262232 AMN262232 AWJ262232 BGF262232 BQB262232 BZX262232 CJT262232 CTP262232 DDL262232 DNH262232 DXD262232 EGZ262232 EQV262232 FAR262232 FKN262232 FUJ262232 GEF262232 GOB262232 GXX262232 HHT262232 HRP262232 IBL262232 ILH262232 IVD262232 JEZ262232 JOV262232 JYR262232 KIN262232 KSJ262232 LCF262232 LMB262232 LVX262232 MFT262232 MPP262232 MZL262232 NJH262232 NTD262232 OCZ262232 OMV262232 OWR262232 PGN262232 PQJ262232 QAF262232 QKB262232 QTX262232 RDT262232 RNP262232 RXL262232 SHH262232 SRD262232 TAZ262232 TKV262232 TUR262232 UEN262232 UOJ262232 UYF262232 VIB262232 VRX262232 WBT262232 WLP262232 WVL262232 D327768 IZ327768 SV327768 ACR327768 AMN327768 AWJ327768 BGF327768 BQB327768 BZX327768 CJT327768 CTP327768 DDL327768 DNH327768 DXD327768 EGZ327768 EQV327768 FAR327768 FKN327768 FUJ327768 GEF327768 GOB327768 GXX327768 HHT327768 HRP327768 IBL327768 ILH327768 IVD327768 JEZ327768 JOV327768 JYR327768 KIN327768 KSJ327768 LCF327768 LMB327768 LVX327768 MFT327768 MPP327768 MZL327768 NJH327768 NTD327768 OCZ327768 OMV327768 OWR327768 PGN327768 PQJ327768 QAF327768 QKB327768 QTX327768 RDT327768 RNP327768 RXL327768 SHH327768 SRD327768 TAZ327768 TKV327768 TUR327768 UEN327768 UOJ327768 UYF327768 VIB327768 VRX327768 WBT327768 WLP327768 WVL327768 D393304 IZ393304 SV393304 ACR393304 AMN393304 AWJ393304 BGF393304 BQB393304 BZX393304 CJT393304 CTP393304 DDL393304 DNH393304 DXD393304 EGZ393304 EQV393304 FAR393304 FKN393304 FUJ393304 GEF393304 GOB393304 GXX393304 HHT393304 HRP393304 IBL393304 ILH393304 IVD393304 JEZ393304 JOV393304 JYR393304 KIN393304 KSJ393304 LCF393304 LMB393304 LVX393304 MFT393304 MPP393304 MZL393304 NJH393304 NTD393304 OCZ393304 OMV393304 OWR393304 PGN393304 PQJ393304 QAF393304 QKB393304 QTX393304 RDT393304 RNP393304 RXL393304 SHH393304 SRD393304 TAZ393304 TKV393304 TUR393304 UEN393304 UOJ393304 UYF393304 VIB393304 VRX393304 WBT393304 WLP393304 WVL393304 D458840 IZ458840 SV458840 ACR458840 AMN458840 AWJ458840 BGF458840 BQB458840 BZX458840 CJT458840 CTP458840 DDL458840 DNH458840 DXD458840 EGZ458840 EQV458840 FAR458840 FKN458840 FUJ458840 GEF458840 GOB458840 GXX458840 HHT458840 HRP458840 IBL458840 ILH458840 IVD458840 JEZ458840 JOV458840 JYR458840 KIN458840 KSJ458840 LCF458840 LMB458840 LVX458840 MFT458840 MPP458840 MZL458840 NJH458840 NTD458840 OCZ458840 OMV458840 OWR458840 PGN458840 PQJ458840 QAF458840 QKB458840 QTX458840 RDT458840 RNP458840 RXL458840 SHH458840 SRD458840 TAZ458840 TKV458840 TUR458840 UEN458840 UOJ458840 UYF458840 VIB458840 VRX458840 WBT458840 WLP458840 WVL458840 D524376 IZ524376 SV524376 ACR524376 AMN524376 AWJ524376 BGF524376 BQB524376 BZX524376 CJT524376 CTP524376 DDL524376 DNH524376 DXD524376 EGZ524376 EQV524376 FAR524376 FKN524376 FUJ524376 GEF524376 GOB524376 GXX524376 HHT524376 HRP524376 IBL524376 ILH524376 IVD524376 JEZ524376 JOV524376 JYR524376 KIN524376 KSJ524376 LCF524376 LMB524376 LVX524376 MFT524376 MPP524376 MZL524376 NJH524376 NTD524376 OCZ524376 OMV524376 OWR524376 PGN524376 PQJ524376 QAF524376 QKB524376 QTX524376 RDT524376 RNP524376 RXL524376 SHH524376 SRD524376 TAZ524376 TKV524376 TUR524376 UEN524376 UOJ524376 UYF524376 VIB524376 VRX524376 WBT524376 WLP524376 WVL524376 D589912 IZ589912 SV589912 ACR589912 AMN589912 AWJ589912 BGF589912 BQB589912 BZX589912 CJT589912 CTP589912 DDL589912 DNH589912 DXD589912 EGZ589912 EQV589912 FAR589912 FKN589912 FUJ589912 GEF589912 GOB589912 GXX589912 HHT589912 HRP589912 IBL589912 ILH589912 IVD589912 JEZ589912 JOV589912 JYR589912 KIN589912 KSJ589912 LCF589912 LMB589912 LVX589912 MFT589912 MPP589912 MZL589912 NJH589912 NTD589912 OCZ589912 OMV589912 OWR589912 PGN589912 PQJ589912 QAF589912 QKB589912 QTX589912 RDT589912 RNP589912 RXL589912 SHH589912 SRD589912 TAZ589912 TKV589912 TUR589912 UEN589912 UOJ589912 UYF589912 VIB589912 VRX589912 WBT589912 WLP589912 WVL589912 D655448 IZ655448 SV655448 ACR655448 AMN655448 AWJ655448 BGF655448 BQB655448 BZX655448 CJT655448 CTP655448 DDL655448 DNH655448 DXD655448 EGZ655448 EQV655448 FAR655448 FKN655448 FUJ655448 GEF655448 GOB655448 GXX655448 HHT655448 HRP655448 IBL655448 ILH655448 IVD655448 JEZ655448 JOV655448 JYR655448 KIN655448 KSJ655448 LCF655448 LMB655448 LVX655448 MFT655448 MPP655448 MZL655448 NJH655448 NTD655448 OCZ655448 OMV655448 OWR655448 PGN655448 PQJ655448 QAF655448 QKB655448 QTX655448 RDT655448 RNP655448 RXL655448 SHH655448 SRD655448 TAZ655448 TKV655448 TUR655448 UEN655448 UOJ655448 UYF655448 VIB655448 VRX655448 WBT655448 WLP655448 WVL655448 D720984 IZ720984 SV720984 ACR720984 AMN720984 AWJ720984 BGF720984 BQB720984 BZX720984 CJT720984 CTP720984 DDL720984 DNH720984 DXD720984 EGZ720984 EQV720984 FAR720984 FKN720984 FUJ720984 GEF720984 GOB720984 GXX720984 HHT720984 HRP720984 IBL720984 ILH720984 IVD720984 JEZ720984 JOV720984 JYR720984 KIN720984 KSJ720984 LCF720984 LMB720984 LVX720984 MFT720984 MPP720984 MZL720984 NJH720984 NTD720984 OCZ720984 OMV720984 OWR720984 PGN720984 PQJ720984 QAF720984 QKB720984 QTX720984 RDT720984 RNP720984 RXL720984 SHH720984 SRD720984 TAZ720984 TKV720984 TUR720984 UEN720984 UOJ720984 UYF720984 VIB720984 VRX720984 WBT720984 WLP720984 WVL720984 D786520 IZ786520 SV786520 ACR786520 AMN786520 AWJ786520 BGF786520 BQB786520 BZX786520 CJT786520 CTP786520 DDL786520 DNH786520 DXD786520 EGZ786520 EQV786520 FAR786520 FKN786520 FUJ786520 GEF786520 GOB786520 GXX786520 HHT786520 HRP786520 IBL786520 ILH786520 IVD786520 JEZ786520 JOV786520 JYR786520 KIN786520 KSJ786520 LCF786520 LMB786520 LVX786520 MFT786520 MPP786520 MZL786520 NJH786520 NTD786520 OCZ786520 OMV786520 OWR786520 PGN786520 PQJ786520 QAF786520 QKB786520 QTX786520 RDT786520 RNP786520 RXL786520 SHH786520 SRD786520 TAZ786520 TKV786520 TUR786520 UEN786520 UOJ786520 UYF786520 VIB786520 VRX786520 WBT786520 WLP786520 WVL786520 D852056 IZ852056 SV852056 ACR852056 AMN852056 AWJ852056 BGF852056 BQB852056 BZX852056 CJT852056 CTP852056 DDL852056 DNH852056 DXD852056 EGZ852056 EQV852056 FAR852056 FKN852056 FUJ852056 GEF852056 GOB852056 GXX852056 HHT852056 HRP852056 IBL852056 ILH852056 IVD852056 JEZ852056 JOV852056 JYR852056 KIN852056 KSJ852056 LCF852056 LMB852056 LVX852056 MFT852056 MPP852056 MZL852056 NJH852056 NTD852056 OCZ852056 OMV852056 OWR852056 PGN852056 PQJ852056 QAF852056 QKB852056 QTX852056 RDT852056 RNP852056 RXL852056 SHH852056 SRD852056 TAZ852056 TKV852056 TUR852056 UEN852056 UOJ852056 UYF852056 VIB852056 VRX852056 WBT852056 WLP852056 WVL852056 D917592 IZ917592 SV917592 ACR917592 AMN917592 AWJ917592 BGF917592 BQB917592 BZX917592 CJT917592 CTP917592 DDL917592 DNH917592 DXD917592 EGZ917592 EQV917592 FAR917592 FKN917592 FUJ917592 GEF917592 GOB917592 GXX917592 HHT917592 HRP917592 IBL917592 ILH917592 IVD917592 JEZ917592 JOV917592 JYR917592 KIN917592 KSJ917592 LCF917592 LMB917592 LVX917592 MFT917592 MPP917592 MZL917592 NJH917592 NTD917592 OCZ917592 OMV917592 OWR917592 PGN917592 PQJ917592 QAF917592 QKB917592 QTX917592 RDT917592 RNP917592 RXL917592 SHH917592 SRD917592 TAZ917592 TKV917592 TUR917592 UEN917592 UOJ917592 UYF917592 VIB917592 VRX917592 WBT917592 WLP917592 WVL917592 D983128 IZ983128 SV983128 ACR983128 AMN983128 AWJ983128 BGF983128 BQB983128 BZX983128 CJT983128 CTP983128 DDL983128 DNH983128 DXD983128 EGZ983128 EQV983128 FAR983128 FKN983128 FUJ983128 GEF983128 GOB983128 GXX983128 HHT983128 HRP983128 IBL983128 ILH983128 IVD983128 JEZ983128 JOV983128 JYR983128 KIN983128 KSJ983128 LCF983128 LMB983128 LVX983128 MFT983128 MPP983128 MZL983128 NJH983128 NTD983128 OCZ983128 OMV983128 OWR983128 PGN983128 PQJ983128 QAF983128 QKB983128 QTX983128 RDT983128 RNP983128 RXL983128 SHH983128 SRD983128 TAZ983128 TKV983128 TUR983128 UEN983128 UOJ983128 UYF983128 VIB983128 VRX983128 WBT983128 WLP983128 WVL983128">
      <formula1>$AP$20:$AP$24</formula1>
    </dataValidation>
    <dataValidation type="list" allowBlank="1" showInputMessage="1" showErrorMessage="1" sqref="D89 IZ89 SV89 ACR89 AMN89 AWJ89 BGF89 BQB89 BZX89 CJT89 CTP89 DDL89 DNH89 DXD89 EGZ89 EQV89 FAR89 FKN89 FUJ89 GEF89 GOB89 GXX89 HHT89 HRP89 IBL89 ILH89 IVD89 JEZ89 JOV89 JYR89 KIN89 KSJ89 LCF89 LMB89 LVX89 MFT89 MPP89 MZL89 NJH89 NTD89 OCZ89 OMV89 OWR89 PGN89 PQJ89 QAF89 QKB89 QTX89 RDT89 RNP89 RXL89 SHH89 SRD89 TAZ89 TKV89 TUR89 UEN89 UOJ89 UYF89 VIB89 VRX89 WBT89 WLP89 WVL89 D65625 IZ65625 SV65625 ACR65625 AMN65625 AWJ65625 BGF65625 BQB65625 BZX65625 CJT65625 CTP65625 DDL65625 DNH65625 DXD65625 EGZ65625 EQV65625 FAR65625 FKN65625 FUJ65625 GEF65625 GOB65625 GXX65625 HHT65625 HRP65625 IBL65625 ILH65625 IVD65625 JEZ65625 JOV65625 JYR65625 KIN65625 KSJ65625 LCF65625 LMB65625 LVX65625 MFT65625 MPP65625 MZL65625 NJH65625 NTD65625 OCZ65625 OMV65625 OWR65625 PGN65625 PQJ65625 QAF65625 QKB65625 QTX65625 RDT65625 RNP65625 RXL65625 SHH65625 SRD65625 TAZ65625 TKV65625 TUR65625 UEN65625 UOJ65625 UYF65625 VIB65625 VRX65625 WBT65625 WLP65625 WVL65625 D131161 IZ131161 SV131161 ACR131161 AMN131161 AWJ131161 BGF131161 BQB131161 BZX131161 CJT131161 CTP131161 DDL131161 DNH131161 DXD131161 EGZ131161 EQV131161 FAR131161 FKN131161 FUJ131161 GEF131161 GOB131161 GXX131161 HHT131161 HRP131161 IBL131161 ILH131161 IVD131161 JEZ131161 JOV131161 JYR131161 KIN131161 KSJ131161 LCF131161 LMB131161 LVX131161 MFT131161 MPP131161 MZL131161 NJH131161 NTD131161 OCZ131161 OMV131161 OWR131161 PGN131161 PQJ131161 QAF131161 QKB131161 QTX131161 RDT131161 RNP131161 RXL131161 SHH131161 SRD131161 TAZ131161 TKV131161 TUR131161 UEN131161 UOJ131161 UYF131161 VIB131161 VRX131161 WBT131161 WLP131161 WVL131161 D196697 IZ196697 SV196697 ACR196697 AMN196697 AWJ196697 BGF196697 BQB196697 BZX196697 CJT196697 CTP196697 DDL196697 DNH196697 DXD196697 EGZ196697 EQV196697 FAR196697 FKN196697 FUJ196697 GEF196697 GOB196697 GXX196697 HHT196697 HRP196697 IBL196697 ILH196697 IVD196697 JEZ196697 JOV196697 JYR196697 KIN196697 KSJ196697 LCF196697 LMB196697 LVX196697 MFT196697 MPP196697 MZL196697 NJH196697 NTD196697 OCZ196697 OMV196697 OWR196697 PGN196697 PQJ196697 QAF196697 QKB196697 QTX196697 RDT196697 RNP196697 RXL196697 SHH196697 SRD196697 TAZ196697 TKV196697 TUR196697 UEN196697 UOJ196697 UYF196697 VIB196697 VRX196697 WBT196697 WLP196697 WVL196697 D262233 IZ262233 SV262233 ACR262233 AMN262233 AWJ262233 BGF262233 BQB262233 BZX262233 CJT262233 CTP262233 DDL262233 DNH262233 DXD262233 EGZ262233 EQV262233 FAR262233 FKN262233 FUJ262233 GEF262233 GOB262233 GXX262233 HHT262233 HRP262233 IBL262233 ILH262233 IVD262233 JEZ262233 JOV262233 JYR262233 KIN262233 KSJ262233 LCF262233 LMB262233 LVX262233 MFT262233 MPP262233 MZL262233 NJH262233 NTD262233 OCZ262233 OMV262233 OWR262233 PGN262233 PQJ262233 QAF262233 QKB262233 QTX262233 RDT262233 RNP262233 RXL262233 SHH262233 SRD262233 TAZ262233 TKV262233 TUR262233 UEN262233 UOJ262233 UYF262233 VIB262233 VRX262233 WBT262233 WLP262233 WVL262233 D327769 IZ327769 SV327769 ACR327769 AMN327769 AWJ327769 BGF327769 BQB327769 BZX327769 CJT327769 CTP327769 DDL327769 DNH327769 DXD327769 EGZ327769 EQV327769 FAR327769 FKN327769 FUJ327769 GEF327769 GOB327769 GXX327769 HHT327769 HRP327769 IBL327769 ILH327769 IVD327769 JEZ327769 JOV327769 JYR327769 KIN327769 KSJ327769 LCF327769 LMB327769 LVX327769 MFT327769 MPP327769 MZL327769 NJH327769 NTD327769 OCZ327769 OMV327769 OWR327769 PGN327769 PQJ327769 QAF327769 QKB327769 QTX327769 RDT327769 RNP327769 RXL327769 SHH327769 SRD327769 TAZ327769 TKV327769 TUR327769 UEN327769 UOJ327769 UYF327769 VIB327769 VRX327769 WBT327769 WLP327769 WVL327769 D393305 IZ393305 SV393305 ACR393305 AMN393305 AWJ393305 BGF393305 BQB393305 BZX393305 CJT393305 CTP393305 DDL393305 DNH393305 DXD393305 EGZ393305 EQV393305 FAR393305 FKN393305 FUJ393305 GEF393305 GOB393305 GXX393305 HHT393305 HRP393305 IBL393305 ILH393305 IVD393305 JEZ393305 JOV393305 JYR393305 KIN393305 KSJ393305 LCF393305 LMB393305 LVX393305 MFT393305 MPP393305 MZL393305 NJH393305 NTD393305 OCZ393305 OMV393305 OWR393305 PGN393305 PQJ393305 QAF393305 QKB393305 QTX393305 RDT393305 RNP393305 RXL393305 SHH393305 SRD393305 TAZ393305 TKV393305 TUR393305 UEN393305 UOJ393305 UYF393305 VIB393305 VRX393305 WBT393305 WLP393305 WVL393305 D458841 IZ458841 SV458841 ACR458841 AMN458841 AWJ458841 BGF458841 BQB458841 BZX458841 CJT458841 CTP458841 DDL458841 DNH458841 DXD458841 EGZ458841 EQV458841 FAR458841 FKN458841 FUJ458841 GEF458841 GOB458841 GXX458841 HHT458841 HRP458841 IBL458841 ILH458841 IVD458841 JEZ458841 JOV458841 JYR458841 KIN458841 KSJ458841 LCF458841 LMB458841 LVX458841 MFT458841 MPP458841 MZL458841 NJH458841 NTD458841 OCZ458841 OMV458841 OWR458841 PGN458841 PQJ458841 QAF458841 QKB458841 QTX458841 RDT458841 RNP458841 RXL458841 SHH458841 SRD458841 TAZ458841 TKV458841 TUR458841 UEN458841 UOJ458841 UYF458841 VIB458841 VRX458841 WBT458841 WLP458841 WVL458841 D524377 IZ524377 SV524377 ACR524377 AMN524377 AWJ524377 BGF524377 BQB524377 BZX524377 CJT524377 CTP524377 DDL524377 DNH524377 DXD524377 EGZ524377 EQV524377 FAR524377 FKN524377 FUJ524377 GEF524377 GOB524377 GXX524377 HHT524377 HRP524377 IBL524377 ILH524377 IVD524377 JEZ524377 JOV524377 JYR524377 KIN524377 KSJ524377 LCF524377 LMB524377 LVX524377 MFT524377 MPP524377 MZL524377 NJH524377 NTD524377 OCZ524377 OMV524377 OWR524377 PGN524377 PQJ524377 QAF524377 QKB524377 QTX524377 RDT524377 RNP524377 RXL524377 SHH524377 SRD524377 TAZ524377 TKV524377 TUR524377 UEN524377 UOJ524377 UYF524377 VIB524377 VRX524377 WBT524377 WLP524377 WVL524377 D589913 IZ589913 SV589913 ACR589913 AMN589913 AWJ589913 BGF589913 BQB589913 BZX589913 CJT589913 CTP589913 DDL589913 DNH589913 DXD589913 EGZ589913 EQV589913 FAR589913 FKN589913 FUJ589913 GEF589913 GOB589913 GXX589913 HHT589913 HRP589913 IBL589913 ILH589913 IVD589913 JEZ589913 JOV589913 JYR589913 KIN589913 KSJ589913 LCF589913 LMB589913 LVX589913 MFT589913 MPP589913 MZL589913 NJH589913 NTD589913 OCZ589913 OMV589913 OWR589913 PGN589913 PQJ589913 QAF589913 QKB589913 QTX589913 RDT589913 RNP589913 RXL589913 SHH589913 SRD589913 TAZ589913 TKV589913 TUR589913 UEN589913 UOJ589913 UYF589913 VIB589913 VRX589913 WBT589913 WLP589913 WVL589913 D655449 IZ655449 SV655449 ACR655449 AMN655449 AWJ655449 BGF655449 BQB655449 BZX655449 CJT655449 CTP655449 DDL655449 DNH655449 DXD655449 EGZ655449 EQV655449 FAR655449 FKN655449 FUJ655449 GEF655449 GOB655449 GXX655449 HHT655449 HRP655449 IBL655449 ILH655449 IVD655449 JEZ655449 JOV655449 JYR655449 KIN655449 KSJ655449 LCF655449 LMB655449 LVX655449 MFT655449 MPP655449 MZL655449 NJH655449 NTD655449 OCZ655449 OMV655449 OWR655449 PGN655449 PQJ655449 QAF655449 QKB655449 QTX655449 RDT655449 RNP655449 RXL655449 SHH655449 SRD655449 TAZ655449 TKV655449 TUR655449 UEN655449 UOJ655449 UYF655449 VIB655449 VRX655449 WBT655449 WLP655449 WVL655449 D720985 IZ720985 SV720985 ACR720985 AMN720985 AWJ720985 BGF720985 BQB720985 BZX720985 CJT720985 CTP720985 DDL720985 DNH720985 DXD720985 EGZ720985 EQV720985 FAR720985 FKN720985 FUJ720985 GEF720985 GOB720985 GXX720985 HHT720985 HRP720985 IBL720985 ILH720985 IVD720985 JEZ720985 JOV720985 JYR720985 KIN720985 KSJ720985 LCF720985 LMB720985 LVX720985 MFT720985 MPP720985 MZL720985 NJH720985 NTD720985 OCZ720985 OMV720985 OWR720985 PGN720985 PQJ720985 QAF720985 QKB720985 QTX720985 RDT720985 RNP720985 RXL720985 SHH720985 SRD720985 TAZ720985 TKV720985 TUR720985 UEN720985 UOJ720985 UYF720985 VIB720985 VRX720985 WBT720985 WLP720985 WVL720985 D786521 IZ786521 SV786521 ACR786521 AMN786521 AWJ786521 BGF786521 BQB786521 BZX786521 CJT786521 CTP786521 DDL786521 DNH786521 DXD786521 EGZ786521 EQV786521 FAR786521 FKN786521 FUJ786521 GEF786521 GOB786521 GXX786521 HHT786521 HRP786521 IBL786521 ILH786521 IVD786521 JEZ786521 JOV786521 JYR786521 KIN786521 KSJ786521 LCF786521 LMB786521 LVX786521 MFT786521 MPP786521 MZL786521 NJH786521 NTD786521 OCZ786521 OMV786521 OWR786521 PGN786521 PQJ786521 QAF786521 QKB786521 QTX786521 RDT786521 RNP786521 RXL786521 SHH786521 SRD786521 TAZ786521 TKV786521 TUR786521 UEN786521 UOJ786521 UYF786521 VIB786521 VRX786521 WBT786521 WLP786521 WVL786521 D852057 IZ852057 SV852057 ACR852057 AMN852057 AWJ852057 BGF852057 BQB852057 BZX852057 CJT852057 CTP852057 DDL852057 DNH852057 DXD852057 EGZ852057 EQV852057 FAR852057 FKN852057 FUJ852057 GEF852057 GOB852057 GXX852057 HHT852057 HRP852057 IBL852057 ILH852057 IVD852057 JEZ852057 JOV852057 JYR852057 KIN852057 KSJ852057 LCF852057 LMB852057 LVX852057 MFT852057 MPP852057 MZL852057 NJH852057 NTD852057 OCZ852057 OMV852057 OWR852057 PGN852057 PQJ852057 QAF852057 QKB852057 QTX852057 RDT852057 RNP852057 RXL852057 SHH852057 SRD852057 TAZ852057 TKV852057 TUR852057 UEN852057 UOJ852057 UYF852057 VIB852057 VRX852057 WBT852057 WLP852057 WVL852057 D917593 IZ917593 SV917593 ACR917593 AMN917593 AWJ917593 BGF917593 BQB917593 BZX917593 CJT917593 CTP917593 DDL917593 DNH917593 DXD917593 EGZ917593 EQV917593 FAR917593 FKN917593 FUJ917593 GEF917593 GOB917593 GXX917593 HHT917593 HRP917593 IBL917593 ILH917593 IVD917593 JEZ917593 JOV917593 JYR917593 KIN917593 KSJ917593 LCF917593 LMB917593 LVX917593 MFT917593 MPP917593 MZL917593 NJH917593 NTD917593 OCZ917593 OMV917593 OWR917593 PGN917593 PQJ917593 QAF917593 QKB917593 QTX917593 RDT917593 RNP917593 RXL917593 SHH917593 SRD917593 TAZ917593 TKV917593 TUR917593 UEN917593 UOJ917593 UYF917593 VIB917593 VRX917593 WBT917593 WLP917593 WVL917593 D983129 IZ983129 SV983129 ACR983129 AMN983129 AWJ983129 BGF983129 BQB983129 BZX983129 CJT983129 CTP983129 DDL983129 DNH983129 DXD983129 EGZ983129 EQV983129 FAR983129 FKN983129 FUJ983129 GEF983129 GOB983129 GXX983129 HHT983129 HRP983129 IBL983129 ILH983129 IVD983129 JEZ983129 JOV983129 JYR983129 KIN983129 KSJ983129 LCF983129 LMB983129 LVX983129 MFT983129 MPP983129 MZL983129 NJH983129 NTD983129 OCZ983129 OMV983129 OWR983129 PGN983129 PQJ983129 QAF983129 QKB983129 QTX983129 RDT983129 RNP983129 RXL983129 SHH983129 SRD983129 TAZ983129 TKV983129 TUR983129 UEN983129 UOJ983129 UYF983129 VIB983129 VRX983129 WBT983129 WLP983129 WVL983129">
      <formula1>$AQ$20:$AQ$24</formula1>
    </dataValidation>
    <dataValidation type="list" allowBlank="1" showInputMessage="1" showErrorMessage="1" sqref="D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D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D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D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D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D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D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D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D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D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D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D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D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D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D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D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formula1>$AR$20:$AR$25</formula1>
    </dataValidation>
    <dataValidation type="list" allowBlank="1" showInputMessage="1" showErrorMessage="1" sqref="D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D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D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D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D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D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D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D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D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D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D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D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D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D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D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D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formula1>$AS$20:$AS$26</formula1>
    </dataValidation>
    <dataValidation type="list" allowBlank="1" showInputMessage="1" showErrorMessage="1" sqref="D92 IZ92 SV92 ACR92 AMN92 AWJ92 BGF92 BQB92 BZX92 CJT92 CTP92 DDL92 DNH92 DXD92 EGZ92 EQV92 FAR92 FKN92 FUJ92 GEF92 GOB92 GXX92 HHT92 HRP92 IBL92 ILH92 IVD92 JEZ92 JOV92 JYR92 KIN92 KSJ92 LCF92 LMB92 LVX92 MFT92 MPP92 MZL92 NJH92 NTD92 OCZ92 OMV92 OWR92 PGN92 PQJ92 QAF92 QKB92 QTX92 RDT92 RNP92 RXL92 SHH92 SRD92 TAZ92 TKV92 TUR92 UEN92 UOJ92 UYF92 VIB92 VRX92 WBT92 WLP92 WVL92 D65628 IZ65628 SV65628 ACR65628 AMN65628 AWJ65628 BGF65628 BQB65628 BZX65628 CJT65628 CTP65628 DDL65628 DNH65628 DXD65628 EGZ65628 EQV65628 FAR65628 FKN65628 FUJ65628 GEF65628 GOB65628 GXX65628 HHT65628 HRP65628 IBL65628 ILH65628 IVD65628 JEZ65628 JOV65628 JYR65628 KIN65628 KSJ65628 LCF65628 LMB65628 LVX65628 MFT65628 MPP65628 MZL65628 NJH65628 NTD65628 OCZ65628 OMV65628 OWR65628 PGN65628 PQJ65628 QAF65628 QKB65628 QTX65628 RDT65628 RNP65628 RXL65628 SHH65628 SRD65628 TAZ65628 TKV65628 TUR65628 UEN65628 UOJ65628 UYF65628 VIB65628 VRX65628 WBT65628 WLP65628 WVL65628 D131164 IZ131164 SV131164 ACR131164 AMN131164 AWJ131164 BGF131164 BQB131164 BZX131164 CJT131164 CTP131164 DDL131164 DNH131164 DXD131164 EGZ131164 EQV131164 FAR131164 FKN131164 FUJ131164 GEF131164 GOB131164 GXX131164 HHT131164 HRP131164 IBL131164 ILH131164 IVD131164 JEZ131164 JOV131164 JYR131164 KIN131164 KSJ131164 LCF131164 LMB131164 LVX131164 MFT131164 MPP131164 MZL131164 NJH131164 NTD131164 OCZ131164 OMV131164 OWR131164 PGN131164 PQJ131164 QAF131164 QKB131164 QTX131164 RDT131164 RNP131164 RXL131164 SHH131164 SRD131164 TAZ131164 TKV131164 TUR131164 UEN131164 UOJ131164 UYF131164 VIB131164 VRX131164 WBT131164 WLP131164 WVL131164 D196700 IZ196700 SV196700 ACR196700 AMN196700 AWJ196700 BGF196700 BQB196700 BZX196700 CJT196700 CTP196700 DDL196700 DNH196700 DXD196700 EGZ196700 EQV196700 FAR196700 FKN196700 FUJ196700 GEF196700 GOB196700 GXX196700 HHT196700 HRP196700 IBL196700 ILH196700 IVD196700 JEZ196700 JOV196700 JYR196700 KIN196700 KSJ196700 LCF196700 LMB196700 LVX196700 MFT196700 MPP196700 MZL196700 NJH196700 NTD196700 OCZ196700 OMV196700 OWR196700 PGN196700 PQJ196700 QAF196700 QKB196700 QTX196700 RDT196700 RNP196700 RXL196700 SHH196700 SRD196700 TAZ196700 TKV196700 TUR196700 UEN196700 UOJ196700 UYF196700 VIB196700 VRX196700 WBT196700 WLP196700 WVL196700 D262236 IZ262236 SV262236 ACR262236 AMN262236 AWJ262236 BGF262236 BQB262236 BZX262236 CJT262236 CTP262236 DDL262236 DNH262236 DXD262236 EGZ262236 EQV262236 FAR262236 FKN262236 FUJ262236 GEF262236 GOB262236 GXX262236 HHT262236 HRP262236 IBL262236 ILH262236 IVD262236 JEZ262236 JOV262236 JYR262236 KIN262236 KSJ262236 LCF262236 LMB262236 LVX262236 MFT262236 MPP262236 MZL262236 NJH262236 NTD262236 OCZ262236 OMV262236 OWR262236 PGN262236 PQJ262236 QAF262236 QKB262236 QTX262236 RDT262236 RNP262236 RXL262236 SHH262236 SRD262236 TAZ262236 TKV262236 TUR262236 UEN262236 UOJ262236 UYF262236 VIB262236 VRX262236 WBT262236 WLP262236 WVL262236 D327772 IZ327772 SV327772 ACR327772 AMN327772 AWJ327772 BGF327772 BQB327772 BZX327772 CJT327772 CTP327772 DDL327772 DNH327772 DXD327772 EGZ327772 EQV327772 FAR327772 FKN327772 FUJ327772 GEF327772 GOB327772 GXX327772 HHT327772 HRP327772 IBL327772 ILH327772 IVD327772 JEZ327772 JOV327772 JYR327772 KIN327772 KSJ327772 LCF327772 LMB327772 LVX327772 MFT327772 MPP327772 MZL327772 NJH327772 NTD327772 OCZ327772 OMV327772 OWR327772 PGN327772 PQJ327772 QAF327772 QKB327772 QTX327772 RDT327772 RNP327772 RXL327772 SHH327772 SRD327772 TAZ327772 TKV327772 TUR327772 UEN327772 UOJ327772 UYF327772 VIB327772 VRX327772 WBT327772 WLP327772 WVL327772 D393308 IZ393308 SV393308 ACR393308 AMN393308 AWJ393308 BGF393308 BQB393308 BZX393308 CJT393308 CTP393308 DDL393308 DNH393308 DXD393308 EGZ393308 EQV393308 FAR393308 FKN393308 FUJ393308 GEF393308 GOB393308 GXX393308 HHT393308 HRP393308 IBL393308 ILH393308 IVD393308 JEZ393308 JOV393308 JYR393308 KIN393308 KSJ393308 LCF393308 LMB393308 LVX393308 MFT393308 MPP393308 MZL393308 NJH393308 NTD393308 OCZ393308 OMV393308 OWR393308 PGN393308 PQJ393308 QAF393308 QKB393308 QTX393308 RDT393308 RNP393308 RXL393308 SHH393308 SRD393308 TAZ393308 TKV393308 TUR393308 UEN393308 UOJ393308 UYF393308 VIB393308 VRX393308 WBT393308 WLP393308 WVL393308 D458844 IZ458844 SV458844 ACR458844 AMN458844 AWJ458844 BGF458844 BQB458844 BZX458844 CJT458844 CTP458844 DDL458844 DNH458844 DXD458844 EGZ458844 EQV458844 FAR458844 FKN458844 FUJ458844 GEF458844 GOB458844 GXX458844 HHT458844 HRP458844 IBL458844 ILH458844 IVD458844 JEZ458844 JOV458844 JYR458844 KIN458844 KSJ458844 LCF458844 LMB458844 LVX458844 MFT458844 MPP458844 MZL458844 NJH458844 NTD458844 OCZ458844 OMV458844 OWR458844 PGN458844 PQJ458844 QAF458844 QKB458844 QTX458844 RDT458844 RNP458844 RXL458844 SHH458844 SRD458844 TAZ458844 TKV458844 TUR458844 UEN458844 UOJ458844 UYF458844 VIB458844 VRX458844 WBT458844 WLP458844 WVL458844 D524380 IZ524380 SV524380 ACR524380 AMN524380 AWJ524380 BGF524380 BQB524380 BZX524380 CJT524380 CTP524380 DDL524380 DNH524380 DXD524380 EGZ524380 EQV524380 FAR524380 FKN524380 FUJ524380 GEF524380 GOB524380 GXX524380 HHT524380 HRP524380 IBL524380 ILH524380 IVD524380 JEZ524380 JOV524380 JYR524380 KIN524380 KSJ524380 LCF524380 LMB524380 LVX524380 MFT524380 MPP524380 MZL524380 NJH524380 NTD524380 OCZ524380 OMV524380 OWR524380 PGN524380 PQJ524380 QAF524380 QKB524380 QTX524380 RDT524380 RNP524380 RXL524380 SHH524380 SRD524380 TAZ524380 TKV524380 TUR524380 UEN524380 UOJ524380 UYF524380 VIB524380 VRX524380 WBT524380 WLP524380 WVL524380 D589916 IZ589916 SV589916 ACR589916 AMN589916 AWJ589916 BGF589916 BQB589916 BZX589916 CJT589916 CTP589916 DDL589916 DNH589916 DXD589916 EGZ589916 EQV589916 FAR589916 FKN589916 FUJ589916 GEF589916 GOB589916 GXX589916 HHT589916 HRP589916 IBL589916 ILH589916 IVD589916 JEZ589916 JOV589916 JYR589916 KIN589916 KSJ589916 LCF589916 LMB589916 LVX589916 MFT589916 MPP589916 MZL589916 NJH589916 NTD589916 OCZ589916 OMV589916 OWR589916 PGN589916 PQJ589916 QAF589916 QKB589916 QTX589916 RDT589916 RNP589916 RXL589916 SHH589916 SRD589916 TAZ589916 TKV589916 TUR589916 UEN589916 UOJ589916 UYF589916 VIB589916 VRX589916 WBT589916 WLP589916 WVL589916 D655452 IZ655452 SV655452 ACR655452 AMN655452 AWJ655452 BGF655452 BQB655452 BZX655452 CJT655452 CTP655452 DDL655452 DNH655452 DXD655452 EGZ655452 EQV655452 FAR655452 FKN655452 FUJ655452 GEF655452 GOB655452 GXX655452 HHT655452 HRP655452 IBL655452 ILH655452 IVD655452 JEZ655452 JOV655452 JYR655452 KIN655452 KSJ655452 LCF655452 LMB655452 LVX655452 MFT655452 MPP655452 MZL655452 NJH655452 NTD655452 OCZ655452 OMV655452 OWR655452 PGN655452 PQJ655452 QAF655452 QKB655452 QTX655452 RDT655452 RNP655452 RXL655452 SHH655452 SRD655452 TAZ655452 TKV655452 TUR655452 UEN655452 UOJ655452 UYF655452 VIB655452 VRX655452 WBT655452 WLP655452 WVL655452 D720988 IZ720988 SV720988 ACR720988 AMN720988 AWJ720988 BGF720988 BQB720988 BZX720988 CJT720988 CTP720988 DDL720988 DNH720988 DXD720988 EGZ720988 EQV720988 FAR720988 FKN720988 FUJ720988 GEF720988 GOB720988 GXX720988 HHT720988 HRP720988 IBL720988 ILH720988 IVD720988 JEZ720988 JOV720988 JYR720988 KIN720988 KSJ720988 LCF720988 LMB720988 LVX720988 MFT720988 MPP720988 MZL720988 NJH720988 NTD720988 OCZ720988 OMV720988 OWR720988 PGN720988 PQJ720988 QAF720988 QKB720988 QTX720988 RDT720988 RNP720988 RXL720988 SHH720988 SRD720988 TAZ720988 TKV720988 TUR720988 UEN720988 UOJ720988 UYF720988 VIB720988 VRX720988 WBT720988 WLP720988 WVL720988 D786524 IZ786524 SV786524 ACR786524 AMN786524 AWJ786524 BGF786524 BQB786524 BZX786524 CJT786524 CTP786524 DDL786524 DNH786524 DXD786524 EGZ786524 EQV786524 FAR786524 FKN786524 FUJ786524 GEF786524 GOB786524 GXX786524 HHT786524 HRP786524 IBL786524 ILH786524 IVD786524 JEZ786524 JOV786524 JYR786524 KIN786524 KSJ786524 LCF786524 LMB786524 LVX786524 MFT786524 MPP786524 MZL786524 NJH786524 NTD786524 OCZ786524 OMV786524 OWR786524 PGN786524 PQJ786524 QAF786524 QKB786524 QTX786524 RDT786524 RNP786524 RXL786524 SHH786524 SRD786524 TAZ786524 TKV786524 TUR786524 UEN786524 UOJ786524 UYF786524 VIB786524 VRX786524 WBT786524 WLP786524 WVL786524 D852060 IZ852060 SV852060 ACR852060 AMN852060 AWJ852060 BGF852060 BQB852060 BZX852060 CJT852060 CTP852060 DDL852060 DNH852060 DXD852060 EGZ852060 EQV852060 FAR852060 FKN852060 FUJ852060 GEF852060 GOB852060 GXX852060 HHT852060 HRP852060 IBL852060 ILH852060 IVD852060 JEZ852060 JOV852060 JYR852060 KIN852060 KSJ852060 LCF852060 LMB852060 LVX852060 MFT852060 MPP852060 MZL852060 NJH852060 NTD852060 OCZ852060 OMV852060 OWR852060 PGN852060 PQJ852060 QAF852060 QKB852060 QTX852060 RDT852060 RNP852060 RXL852060 SHH852060 SRD852060 TAZ852060 TKV852060 TUR852060 UEN852060 UOJ852060 UYF852060 VIB852060 VRX852060 WBT852060 WLP852060 WVL852060 D917596 IZ917596 SV917596 ACR917596 AMN917596 AWJ917596 BGF917596 BQB917596 BZX917596 CJT917596 CTP917596 DDL917596 DNH917596 DXD917596 EGZ917596 EQV917596 FAR917596 FKN917596 FUJ917596 GEF917596 GOB917596 GXX917596 HHT917596 HRP917596 IBL917596 ILH917596 IVD917596 JEZ917596 JOV917596 JYR917596 KIN917596 KSJ917596 LCF917596 LMB917596 LVX917596 MFT917596 MPP917596 MZL917596 NJH917596 NTD917596 OCZ917596 OMV917596 OWR917596 PGN917596 PQJ917596 QAF917596 QKB917596 QTX917596 RDT917596 RNP917596 RXL917596 SHH917596 SRD917596 TAZ917596 TKV917596 TUR917596 UEN917596 UOJ917596 UYF917596 VIB917596 VRX917596 WBT917596 WLP917596 WVL917596 D983132 IZ983132 SV983132 ACR983132 AMN983132 AWJ983132 BGF983132 BQB983132 BZX983132 CJT983132 CTP983132 DDL983132 DNH983132 DXD983132 EGZ983132 EQV983132 FAR983132 FKN983132 FUJ983132 GEF983132 GOB983132 GXX983132 HHT983132 HRP983132 IBL983132 ILH983132 IVD983132 JEZ983132 JOV983132 JYR983132 KIN983132 KSJ983132 LCF983132 LMB983132 LVX983132 MFT983132 MPP983132 MZL983132 NJH983132 NTD983132 OCZ983132 OMV983132 OWR983132 PGN983132 PQJ983132 QAF983132 QKB983132 QTX983132 RDT983132 RNP983132 RXL983132 SHH983132 SRD983132 TAZ983132 TKV983132 TUR983132 UEN983132 UOJ983132 UYF983132 VIB983132 VRX983132 WBT983132 WLP983132 WVL983132">
      <formula1>$AT$20:$AT$28</formula1>
    </dataValidation>
    <dataValidation type="list" allowBlank="1" showInputMessage="1" showErrorMessage="1" sqref="D93 IZ93 SV93 ACR93 AMN93 AWJ93 BGF93 BQB93 BZX93 CJT93 CTP93 DDL93 DNH93 DXD93 EGZ93 EQV93 FAR93 FKN93 FUJ93 GEF93 GOB93 GXX93 HHT93 HRP93 IBL93 ILH93 IVD93 JEZ93 JOV93 JYR93 KIN93 KSJ93 LCF93 LMB93 LVX93 MFT93 MPP93 MZL93 NJH93 NTD93 OCZ93 OMV93 OWR93 PGN93 PQJ93 QAF93 QKB93 QTX93 RDT93 RNP93 RXL93 SHH93 SRD93 TAZ93 TKV93 TUR93 UEN93 UOJ93 UYF93 VIB93 VRX93 WBT93 WLP93 WVL93 D65629 IZ65629 SV65629 ACR65629 AMN65629 AWJ65629 BGF65629 BQB65629 BZX65629 CJT65629 CTP65629 DDL65629 DNH65629 DXD65629 EGZ65629 EQV65629 FAR65629 FKN65629 FUJ65629 GEF65629 GOB65629 GXX65629 HHT65629 HRP65629 IBL65629 ILH65629 IVD65629 JEZ65629 JOV65629 JYR65629 KIN65629 KSJ65629 LCF65629 LMB65629 LVX65629 MFT65629 MPP65629 MZL65629 NJH65629 NTD65629 OCZ65629 OMV65629 OWR65629 PGN65629 PQJ65629 QAF65629 QKB65629 QTX65629 RDT65629 RNP65629 RXL65629 SHH65629 SRD65629 TAZ65629 TKV65629 TUR65629 UEN65629 UOJ65629 UYF65629 VIB65629 VRX65629 WBT65629 WLP65629 WVL65629 D131165 IZ131165 SV131165 ACR131165 AMN131165 AWJ131165 BGF131165 BQB131165 BZX131165 CJT131165 CTP131165 DDL131165 DNH131165 DXD131165 EGZ131165 EQV131165 FAR131165 FKN131165 FUJ131165 GEF131165 GOB131165 GXX131165 HHT131165 HRP131165 IBL131165 ILH131165 IVD131165 JEZ131165 JOV131165 JYR131165 KIN131165 KSJ131165 LCF131165 LMB131165 LVX131165 MFT131165 MPP131165 MZL131165 NJH131165 NTD131165 OCZ131165 OMV131165 OWR131165 PGN131165 PQJ131165 QAF131165 QKB131165 QTX131165 RDT131165 RNP131165 RXL131165 SHH131165 SRD131165 TAZ131165 TKV131165 TUR131165 UEN131165 UOJ131165 UYF131165 VIB131165 VRX131165 WBT131165 WLP131165 WVL131165 D196701 IZ196701 SV196701 ACR196701 AMN196701 AWJ196701 BGF196701 BQB196701 BZX196701 CJT196701 CTP196701 DDL196701 DNH196701 DXD196701 EGZ196701 EQV196701 FAR196701 FKN196701 FUJ196701 GEF196701 GOB196701 GXX196701 HHT196701 HRP196701 IBL196701 ILH196701 IVD196701 JEZ196701 JOV196701 JYR196701 KIN196701 KSJ196701 LCF196701 LMB196701 LVX196701 MFT196701 MPP196701 MZL196701 NJH196701 NTD196701 OCZ196701 OMV196701 OWR196701 PGN196701 PQJ196701 QAF196701 QKB196701 QTX196701 RDT196701 RNP196701 RXL196701 SHH196701 SRD196701 TAZ196701 TKV196701 TUR196701 UEN196701 UOJ196701 UYF196701 VIB196701 VRX196701 WBT196701 WLP196701 WVL196701 D262237 IZ262237 SV262237 ACR262237 AMN262237 AWJ262237 BGF262237 BQB262237 BZX262237 CJT262237 CTP262237 DDL262237 DNH262237 DXD262237 EGZ262237 EQV262237 FAR262237 FKN262237 FUJ262237 GEF262237 GOB262237 GXX262237 HHT262237 HRP262237 IBL262237 ILH262237 IVD262237 JEZ262237 JOV262237 JYR262237 KIN262237 KSJ262237 LCF262237 LMB262237 LVX262237 MFT262237 MPP262237 MZL262237 NJH262237 NTD262237 OCZ262237 OMV262237 OWR262237 PGN262237 PQJ262237 QAF262237 QKB262237 QTX262237 RDT262237 RNP262237 RXL262237 SHH262237 SRD262237 TAZ262237 TKV262237 TUR262237 UEN262237 UOJ262237 UYF262237 VIB262237 VRX262237 WBT262237 WLP262237 WVL262237 D327773 IZ327773 SV327773 ACR327773 AMN327773 AWJ327773 BGF327773 BQB327773 BZX327773 CJT327773 CTP327773 DDL327773 DNH327773 DXD327773 EGZ327773 EQV327773 FAR327773 FKN327773 FUJ327773 GEF327773 GOB327773 GXX327773 HHT327773 HRP327773 IBL327773 ILH327773 IVD327773 JEZ327773 JOV327773 JYR327773 KIN327773 KSJ327773 LCF327773 LMB327773 LVX327773 MFT327773 MPP327773 MZL327773 NJH327773 NTD327773 OCZ327773 OMV327773 OWR327773 PGN327773 PQJ327773 QAF327773 QKB327773 QTX327773 RDT327773 RNP327773 RXL327773 SHH327773 SRD327773 TAZ327773 TKV327773 TUR327773 UEN327773 UOJ327773 UYF327773 VIB327773 VRX327773 WBT327773 WLP327773 WVL327773 D393309 IZ393309 SV393309 ACR393309 AMN393309 AWJ393309 BGF393309 BQB393309 BZX393309 CJT393309 CTP393309 DDL393309 DNH393309 DXD393309 EGZ393309 EQV393309 FAR393309 FKN393309 FUJ393309 GEF393309 GOB393309 GXX393309 HHT393309 HRP393309 IBL393309 ILH393309 IVD393309 JEZ393309 JOV393309 JYR393309 KIN393309 KSJ393309 LCF393309 LMB393309 LVX393309 MFT393309 MPP393309 MZL393309 NJH393309 NTD393309 OCZ393309 OMV393309 OWR393309 PGN393309 PQJ393309 QAF393309 QKB393309 QTX393309 RDT393309 RNP393309 RXL393309 SHH393309 SRD393309 TAZ393309 TKV393309 TUR393309 UEN393309 UOJ393309 UYF393309 VIB393309 VRX393309 WBT393309 WLP393309 WVL393309 D458845 IZ458845 SV458845 ACR458845 AMN458845 AWJ458845 BGF458845 BQB458845 BZX458845 CJT458845 CTP458845 DDL458845 DNH458845 DXD458845 EGZ458845 EQV458845 FAR458845 FKN458845 FUJ458845 GEF458845 GOB458845 GXX458845 HHT458845 HRP458845 IBL458845 ILH458845 IVD458845 JEZ458845 JOV458845 JYR458845 KIN458845 KSJ458845 LCF458845 LMB458845 LVX458845 MFT458845 MPP458845 MZL458845 NJH458845 NTD458845 OCZ458845 OMV458845 OWR458845 PGN458845 PQJ458845 QAF458845 QKB458845 QTX458845 RDT458845 RNP458845 RXL458845 SHH458845 SRD458845 TAZ458845 TKV458845 TUR458845 UEN458845 UOJ458845 UYF458845 VIB458845 VRX458845 WBT458845 WLP458845 WVL458845 D524381 IZ524381 SV524381 ACR524381 AMN524381 AWJ524381 BGF524381 BQB524381 BZX524381 CJT524381 CTP524381 DDL524381 DNH524381 DXD524381 EGZ524381 EQV524381 FAR524381 FKN524381 FUJ524381 GEF524381 GOB524381 GXX524381 HHT524381 HRP524381 IBL524381 ILH524381 IVD524381 JEZ524381 JOV524381 JYR524381 KIN524381 KSJ524381 LCF524381 LMB524381 LVX524381 MFT524381 MPP524381 MZL524381 NJH524381 NTD524381 OCZ524381 OMV524381 OWR524381 PGN524381 PQJ524381 QAF524381 QKB524381 QTX524381 RDT524381 RNP524381 RXL524381 SHH524381 SRD524381 TAZ524381 TKV524381 TUR524381 UEN524381 UOJ524381 UYF524381 VIB524381 VRX524381 WBT524381 WLP524381 WVL524381 D589917 IZ589917 SV589917 ACR589917 AMN589917 AWJ589917 BGF589917 BQB589917 BZX589917 CJT589917 CTP589917 DDL589917 DNH589917 DXD589917 EGZ589917 EQV589917 FAR589917 FKN589917 FUJ589917 GEF589917 GOB589917 GXX589917 HHT589917 HRP589917 IBL589917 ILH589917 IVD589917 JEZ589917 JOV589917 JYR589917 KIN589917 KSJ589917 LCF589917 LMB589917 LVX589917 MFT589917 MPP589917 MZL589917 NJH589917 NTD589917 OCZ589917 OMV589917 OWR589917 PGN589917 PQJ589917 QAF589917 QKB589917 QTX589917 RDT589917 RNP589917 RXL589917 SHH589917 SRD589917 TAZ589917 TKV589917 TUR589917 UEN589917 UOJ589917 UYF589917 VIB589917 VRX589917 WBT589917 WLP589917 WVL589917 D655453 IZ655453 SV655453 ACR655453 AMN655453 AWJ655453 BGF655453 BQB655453 BZX655453 CJT655453 CTP655453 DDL655453 DNH655453 DXD655453 EGZ655453 EQV655453 FAR655453 FKN655453 FUJ655453 GEF655453 GOB655453 GXX655453 HHT655453 HRP655453 IBL655453 ILH655453 IVD655453 JEZ655453 JOV655453 JYR655453 KIN655453 KSJ655453 LCF655453 LMB655453 LVX655453 MFT655453 MPP655453 MZL655453 NJH655453 NTD655453 OCZ655453 OMV655453 OWR655453 PGN655453 PQJ655453 QAF655453 QKB655453 QTX655453 RDT655453 RNP655453 RXL655453 SHH655453 SRD655453 TAZ655453 TKV655453 TUR655453 UEN655453 UOJ655453 UYF655453 VIB655453 VRX655453 WBT655453 WLP655453 WVL655453 D720989 IZ720989 SV720989 ACR720989 AMN720989 AWJ720989 BGF720989 BQB720989 BZX720989 CJT720989 CTP720989 DDL720989 DNH720989 DXD720989 EGZ720989 EQV720989 FAR720989 FKN720989 FUJ720989 GEF720989 GOB720989 GXX720989 HHT720989 HRP720989 IBL720989 ILH720989 IVD720989 JEZ720989 JOV720989 JYR720989 KIN720989 KSJ720989 LCF720989 LMB720989 LVX720989 MFT720989 MPP720989 MZL720989 NJH720989 NTD720989 OCZ720989 OMV720989 OWR720989 PGN720989 PQJ720989 QAF720989 QKB720989 QTX720989 RDT720989 RNP720989 RXL720989 SHH720989 SRD720989 TAZ720989 TKV720989 TUR720989 UEN720989 UOJ720989 UYF720989 VIB720989 VRX720989 WBT720989 WLP720989 WVL720989 D786525 IZ786525 SV786525 ACR786525 AMN786525 AWJ786525 BGF786525 BQB786525 BZX786525 CJT786525 CTP786525 DDL786525 DNH786525 DXD786525 EGZ786525 EQV786525 FAR786525 FKN786525 FUJ786525 GEF786525 GOB786525 GXX786525 HHT786525 HRP786525 IBL786525 ILH786525 IVD786525 JEZ786525 JOV786525 JYR786525 KIN786525 KSJ786525 LCF786525 LMB786525 LVX786525 MFT786525 MPP786525 MZL786525 NJH786525 NTD786525 OCZ786525 OMV786525 OWR786525 PGN786525 PQJ786525 QAF786525 QKB786525 QTX786525 RDT786525 RNP786525 RXL786525 SHH786525 SRD786525 TAZ786525 TKV786525 TUR786525 UEN786525 UOJ786525 UYF786525 VIB786525 VRX786525 WBT786525 WLP786525 WVL786525 D852061 IZ852061 SV852061 ACR852061 AMN852061 AWJ852061 BGF852061 BQB852061 BZX852061 CJT852061 CTP852061 DDL852061 DNH852061 DXD852061 EGZ852061 EQV852061 FAR852061 FKN852061 FUJ852061 GEF852061 GOB852061 GXX852061 HHT852061 HRP852061 IBL852061 ILH852061 IVD852061 JEZ852061 JOV852061 JYR852061 KIN852061 KSJ852061 LCF852061 LMB852061 LVX852061 MFT852061 MPP852061 MZL852061 NJH852061 NTD852061 OCZ852061 OMV852061 OWR852061 PGN852061 PQJ852061 QAF852061 QKB852061 QTX852061 RDT852061 RNP852061 RXL852061 SHH852061 SRD852061 TAZ852061 TKV852061 TUR852061 UEN852061 UOJ852061 UYF852061 VIB852061 VRX852061 WBT852061 WLP852061 WVL852061 D917597 IZ917597 SV917597 ACR917597 AMN917597 AWJ917597 BGF917597 BQB917597 BZX917597 CJT917597 CTP917597 DDL917597 DNH917597 DXD917597 EGZ917597 EQV917597 FAR917597 FKN917597 FUJ917597 GEF917597 GOB917597 GXX917597 HHT917597 HRP917597 IBL917597 ILH917597 IVD917597 JEZ917597 JOV917597 JYR917597 KIN917597 KSJ917597 LCF917597 LMB917597 LVX917597 MFT917597 MPP917597 MZL917597 NJH917597 NTD917597 OCZ917597 OMV917597 OWR917597 PGN917597 PQJ917597 QAF917597 QKB917597 QTX917597 RDT917597 RNP917597 RXL917597 SHH917597 SRD917597 TAZ917597 TKV917597 TUR917597 UEN917597 UOJ917597 UYF917597 VIB917597 VRX917597 WBT917597 WLP917597 WVL917597 D983133 IZ983133 SV983133 ACR983133 AMN983133 AWJ983133 BGF983133 BQB983133 BZX983133 CJT983133 CTP983133 DDL983133 DNH983133 DXD983133 EGZ983133 EQV983133 FAR983133 FKN983133 FUJ983133 GEF983133 GOB983133 GXX983133 HHT983133 HRP983133 IBL983133 ILH983133 IVD983133 JEZ983133 JOV983133 JYR983133 KIN983133 KSJ983133 LCF983133 LMB983133 LVX983133 MFT983133 MPP983133 MZL983133 NJH983133 NTD983133 OCZ983133 OMV983133 OWR983133 PGN983133 PQJ983133 QAF983133 QKB983133 QTX983133 RDT983133 RNP983133 RXL983133 SHH983133 SRD983133 TAZ983133 TKV983133 TUR983133 UEN983133 UOJ983133 UYF983133 VIB983133 VRX983133 WBT983133 WLP983133 WVL983133">
      <formula1>$AU$20:$AU$26</formula1>
    </dataValidation>
    <dataValidation type="list" allowBlank="1" showInputMessage="1" showErrorMessage="1" sqref="D9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D65630 IZ65630 SV65630 ACR65630 AMN65630 AWJ65630 BGF65630 BQB65630 BZX65630 CJT65630 CTP65630 DDL65630 DNH65630 DXD65630 EGZ65630 EQV65630 FAR65630 FKN65630 FUJ65630 GEF65630 GOB65630 GXX65630 HHT65630 HRP65630 IBL65630 ILH65630 IVD65630 JEZ65630 JOV65630 JYR65630 KIN65630 KSJ65630 LCF65630 LMB65630 LVX65630 MFT65630 MPP65630 MZL65630 NJH65630 NTD65630 OCZ65630 OMV65630 OWR65630 PGN65630 PQJ65630 QAF65630 QKB65630 QTX65630 RDT65630 RNP65630 RXL65630 SHH65630 SRD65630 TAZ65630 TKV65630 TUR65630 UEN65630 UOJ65630 UYF65630 VIB65630 VRX65630 WBT65630 WLP65630 WVL65630 D131166 IZ131166 SV131166 ACR131166 AMN131166 AWJ131166 BGF131166 BQB131166 BZX131166 CJT131166 CTP131166 DDL131166 DNH131166 DXD131166 EGZ131166 EQV131166 FAR131166 FKN131166 FUJ131166 GEF131166 GOB131166 GXX131166 HHT131166 HRP131166 IBL131166 ILH131166 IVD131166 JEZ131166 JOV131166 JYR131166 KIN131166 KSJ131166 LCF131166 LMB131166 LVX131166 MFT131166 MPP131166 MZL131166 NJH131166 NTD131166 OCZ131166 OMV131166 OWR131166 PGN131166 PQJ131166 QAF131166 QKB131166 QTX131166 RDT131166 RNP131166 RXL131166 SHH131166 SRD131166 TAZ131166 TKV131166 TUR131166 UEN131166 UOJ131166 UYF131166 VIB131166 VRX131166 WBT131166 WLP131166 WVL131166 D196702 IZ196702 SV196702 ACR196702 AMN196702 AWJ196702 BGF196702 BQB196702 BZX196702 CJT196702 CTP196702 DDL196702 DNH196702 DXD196702 EGZ196702 EQV196702 FAR196702 FKN196702 FUJ196702 GEF196702 GOB196702 GXX196702 HHT196702 HRP196702 IBL196702 ILH196702 IVD196702 JEZ196702 JOV196702 JYR196702 KIN196702 KSJ196702 LCF196702 LMB196702 LVX196702 MFT196702 MPP196702 MZL196702 NJH196702 NTD196702 OCZ196702 OMV196702 OWR196702 PGN196702 PQJ196702 QAF196702 QKB196702 QTX196702 RDT196702 RNP196702 RXL196702 SHH196702 SRD196702 TAZ196702 TKV196702 TUR196702 UEN196702 UOJ196702 UYF196702 VIB196702 VRX196702 WBT196702 WLP196702 WVL196702 D262238 IZ262238 SV262238 ACR262238 AMN262238 AWJ262238 BGF262238 BQB262238 BZX262238 CJT262238 CTP262238 DDL262238 DNH262238 DXD262238 EGZ262238 EQV262238 FAR262238 FKN262238 FUJ262238 GEF262238 GOB262238 GXX262238 HHT262238 HRP262238 IBL262238 ILH262238 IVD262238 JEZ262238 JOV262238 JYR262238 KIN262238 KSJ262238 LCF262238 LMB262238 LVX262238 MFT262238 MPP262238 MZL262238 NJH262238 NTD262238 OCZ262238 OMV262238 OWR262238 PGN262238 PQJ262238 QAF262238 QKB262238 QTX262238 RDT262238 RNP262238 RXL262238 SHH262238 SRD262238 TAZ262238 TKV262238 TUR262238 UEN262238 UOJ262238 UYF262238 VIB262238 VRX262238 WBT262238 WLP262238 WVL262238 D327774 IZ327774 SV327774 ACR327774 AMN327774 AWJ327774 BGF327774 BQB327774 BZX327774 CJT327774 CTP327774 DDL327774 DNH327774 DXD327774 EGZ327774 EQV327774 FAR327774 FKN327774 FUJ327774 GEF327774 GOB327774 GXX327774 HHT327774 HRP327774 IBL327774 ILH327774 IVD327774 JEZ327774 JOV327774 JYR327774 KIN327774 KSJ327774 LCF327774 LMB327774 LVX327774 MFT327774 MPP327774 MZL327774 NJH327774 NTD327774 OCZ327774 OMV327774 OWR327774 PGN327774 PQJ327774 QAF327774 QKB327774 QTX327774 RDT327774 RNP327774 RXL327774 SHH327774 SRD327774 TAZ327774 TKV327774 TUR327774 UEN327774 UOJ327774 UYF327774 VIB327774 VRX327774 WBT327774 WLP327774 WVL327774 D393310 IZ393310 SV393310 ACR393310 AMN393310 AWJ393310 BGF393310 BQB393310 BZX393310 CJT393310 CTP393310 DDL393310 DNH393310 DXD393310 EGZ393310 EQV393310 FAR393310 FKN393310 FUJ393310 GEF393310 GOB393310 GXX393310 HHT393310 HRP393310 IBL393310 ILH393310 IVD393310 JEZ393310 JOV393310 JYR393310 KIN393310 KSJ393310 LCF393310 LMB393310 LVX393310 MFT393310 MPP393310 MZL393310 NJH393310 NTD393310 OCZ393310 OMV393310 OWR393310 PGN393310 PQJ393310 QAF393310 QKB393310 QTX393310 RDT393310 RNP393310 RXL393310 SHH393310 SRD393310 TAZ393310 TKV393310 TUR393310 UEN393310 UOJ393310 UYF393310 VIB393310 VRX393310 WBT393310 WLP393310 WVL393310 D458846 IZ458846 SV458846 ACR458846 AMN458846 AWJ458846 BGF458846 BQB458846 BZX458846 CJT458846 CTP458846 DDL458846 DNH458846 DXD458846 EGZ458846 EQV458846 FAR458846 FKN458846 FUJ458846 GEF458846 GOB458846 GXX458846 HHT458846 HRP458846 IBL458846 ILH458846 IVD458846 JEZ458846 JOV458846 JYR458846 KIN458846 KSJ458846 LCF458846 LMB458846 LVX458846 MFT458846 MPP458846 MZL458846 NJH458846 NTD458846 OCZ458846 OMV458846 OWR458846 PGN458846 PQJ458846 QAF458846 QKB458846 QTX458846 RDT458846 RNP458846 RXL458846 SHH458846 SRD458846 TAZ458846 TKV458846 TUR458846 UEN458846 UOJ458846 UYF458846 VIB458846 VRX458846 WBT458846 WLP458846 WVL458846 D524382 IZ524382 SV524382 ACR524382 AMN524382 AWJ524382 BGF524382 BQB524382 BZX524382 CJT524382 CTP524382 DDL524382 DNH524382 DXD524382 EGZ524382 EQV524382 FAR524382 FKN524382 FUJ524382 GEF524382 GOB524382 GXX524382 HHT524382 HRP524382 IBL524382 ILH524382 IVD524382 JEZ524382 JOV524382 JYR524382 KIN524382 KSJ524382 LCF524382 LMB524382 LVX524382 MFT524382 MPP524382 MZL524382 NJH524382 NTD524382 OCZ524382 OMV524382 OWR524382 PGN524382 PQJ524382 QAF524382 QKB524382 QTX524382 RDT524382 RNP524382 RXL524382 SHH524382 SRD524382 TAZ524382 TKV524382 TUR524382 UEN524382 UOJ524382 UYF524382 VIB524382 VRX524382 WBT524382 WLP524382 WVL524382 D589918 IZ589918 SV589918 ACR589918 AMN589918 AWJ589918 BGF589918 BQB589918 BZX589918 CJT589918 CTP589918 DDL589918 DNH589918 DXD589918 EGZ589918 EQV589918 FAR589918 FKN589918 FUJ589918 GEF589918 GOB589918 GXX589918 HHT589918 HRP589918 IBL589918 ILH589918 IVD589918 JEZ589918 JOV589918 JYR589918 KIN589918 KSJ589918 LCF589918 LMB589918 LVX589918 MFT589918 MPP589918 MZL589918 NJH589918 NTD589918 OCZ589918 OMV589918 OWR589918 PGN589918 PQJ589918 QAF589918 QKB589918 QTX589918 RDT589918 RNP589918 RXL589918 SHH589918 SRD589918 TAZ589918 TKV589918 TUR589918 UEN589918 UOJ589918 UYF589918 VIB589918 VRX589918 WBT589918 WLP589918 WVL589918 D655454 IZ655454 SV655454 ACR655454 AMN655454 AWJ655454 BGF655454 BQB655454 BZX655454 CJT655454 CTP655454 DDL655454 DNH655454 DXD655454 EGZ655454 EQV655454 FAR655454 FKN655454 FUJ655454 GEF655454 GOB655454 GXX655454 HHT655454 HRP655454 IBL655454 ILH655454 IVD655454 JEZ655454 JOV655454 JYR655454 KIN655454 KSJ655454 LCF655454 LMB655454 LVX655454 MFT655454 MPP655454 MZL655454 NJH655454 NTD655454 OCZ655454 OMV655454 OWR655454 PGN655454 PQJ655454 QAF655454 QKB655454 QTX655454 RDT655454 RNP655454 RXL655454 SHH655454 SRD655454 TAZ655454 TKV655454 TUR655454 UEN655454 UOJ655454 UYF655454 VIB655454 VRX655454 WBT655454 WLP655454 WVL655454 D720990 IZ720990 SV720990 ACR720990 AMN720990 AWJ720990 BGF720990 BQB720990 BZX720990 CJT720990 CTP720990 DDL720990 DNH720990 DXD720990 EGZ720990 EQV720990 FAR720990 FKN720990 FUJ720990 GEF720990 GOB720990 GXX720990 HHT720990 HRP720990 IBL720990 ILH720990 IVD720990 JEZ720990 JOV720990 JYR720990 KIN720990 KSJ720990 LCF720990 LMB720990 LVX720990 MFT720990 MPP720990 MZL720990 NJH720990 NTD720990 OCZ720990 OMV720990 OWR720990 PGN720990 PQJ720990 QAF720990 QKB720990 QTX720990 RDT720990 RNP720990 RXL720990 SHH720990 SRD720990 TAZ720990 TKV720990 TUR720990 UEN720990 UOJ720990 UYF720990 VIB720990 VRX720990 WBT720990 WLP720990 WVL720990 D786526 IZ786526 SV786526 ACR786526 AMN786526 AWJ786526 BGF786526 BQB786526 BZX786526 CJT786526 CTP786526 DDL786526 DNH786526 DXD786526 EGZ786526 EQV786526 FAR786526 FKN786526 FUJ786526 GEF786526 GOB786526 GXX786526 HHT786526 HRP786526 IBL786526 ILH786526 IVD786526 JEZ786526 JOV786526 JYR786526 KIN786526 KSJ786526 LCF786526 LMB786526 LVX786526 MFT786526 MPP786526 MZL786526 NJH786526 NTD786526 OCZ786526 OMV786526 OWR786526 PGN786526 PQJ786526 QAF786526 QKB786526 QTX786526 RDT786526 RNP786526 RXL786526 SHH786526 SRD786526 TAZ786526 TKV786526 TUR786526 UEN786526 UOJ786526 UYF786526 VIB786526 VRX786526 WBT786526 WLP786526 WVL786526 D852062 IZ852062 SV852062 ACR852062 AMN852062 AWJ852062 BGF852062 BQB852062 BZX852062 CJT852062 CTP852062 DDL852062 DNH852062 DXD852062 EGZ852062 EQV852062 FAR852062 FKN852062 FUJ852062 GEF852062 GOB852062 GXX852062 HHT852062 HRP852062 IBL852062 ILH852062 IVD852062 JEZ852062 JOV852062 JYR852062 KIN852062 KSJ852062 LCF852062 LMB852062 LVX852062 MFT852062 MPP852062 MZL852062 NJH852062 NTD852062 OCZ852062 OMV852062 OWR852062 PGN852062 PQJ852062 QAF852062 QKB852062 QTX852062 RDT852062 RNP852062 RXL852062 SHH852062 SRD852062 TAZ852062 TKV852062 TUR852062 UEN852062 UOJ852062 UYF852062 VIB852062 VRX852062 WBT852062 WLP852062 WVL852062 D917598 IZ917598 SV917598 ACR917598 AMN917598 AWJ917598 BGF917598 BQB917598 BZX917598 CJT917598 CTP917598 DDL917598 DNH917598 DXD917598 EGZ917598 EQV917598 FAR917598 FKN917598 FUJ917598 GEF917598 GOB917598 GXX917598 HHT917598 HRP917598 IBL917598 ILH917598 IVD917598 JEZ917598 JOV917598 JYR917598 KIN917598 KSJ917598 LCF917598 LMB917598 LVX917598 MFT917598 MPP917598 MZL917598 NJH917598 NTD917598 OCZ917598 OMV917598 OWR917598 PGN917598 PQJ917598 QAF917598 QKB917598 QTX917598 RDT917598 RNP917598 RXL917598 SHH917598 SRD917598 TAZ917598 TKV917598 TUR917598 UEN917598 UOJ917598 UYF917598 VIB917598 VRX917598 WBT917598 WLP917598 WVL917598 D983134 IZ983134 SV983134 ACR983134 AMN983134 AWJ983134 BGF983134 BQB983134 BZX983134 CJT983134 CTP983134 DDL983134 DNH983134 DXD983134 EGZ983134 EQV983134 FAR983134 FKN983134 FUJ983134 GEF983134 GOB983134 GXX983134 HHT983134 HRP983134 IBL983134 ILH983134 IVD983134 JEZ983134 JOV983134 JYR983134 KIN983134 KSJ983134 LCF983134 LMB983134 LVX983134 MFT983134 MPP983134 MZL983134 NJH983134 NTD983134 OCZ983134 OMV983134 OWR983134 PGN983134 PQJ983134 QAF983134 QKB983134 QTX983134 RDT983134 RNP983134 RXL983134 SHH983134 SRD983134 TAZ983134 TKV983134 TUR983134 UEN983134 UOJ983134 UYF983134 VIB983134 VRX983134 WBT983134 WLP983134 WVL983134">
      <formula1>$AV$20:$AV$26</formula1>
    </dataValidation>
    <dataValidation type="list" allowBlank="1" showInputMessage="1" showErrorMessage="1" sqref="D95 IZ95 SV95 ACR95 AMN95 AWJ95 BGF95 BQB95 BZX95 CJT95 CTP95 DDL95 DNH95 DXD95 EGZ95 EQV95 FAR95 FKN95 FUJ95 GEF95 GOB95 GXX95 HHT95 HRP95 IBL95 ILH95 IVD95 JEZ95 JOV95 JYR95 KIN95 KSJ95 LCF95 LMB95 LVX95 MFT95 MPP95 MZL95 NJH95 NTD95 OCZ95 OMV95 OWR95 PGN95 PQJ95 QAF95 QKB95 QTX95 RDT95 RNP95 RXL95 SHH95 SRD95 TAZ95 TKV95 TUR95 UEN95 UOJ95 UYF95 VIB95 VRX95 WBT95 WLP95 WVL95 D65631 IZ65631 SV65631 ACR65631 AMN65631 AWJ65631 BGF65631 BQB65631 BZX65631 CJT65631 CTP65631 DDL65631 DNH65631 DXD65631 EGZ65631 EQV65631 FAR65631 FKN65631 FUJ65631 GEF65631 GOB65631 GXX65631 HHT65631 HRP65631 IBL65631 ILH65631 IVD65631 JEZ65631 JOV65631 JYR65631 KIN65631 KSJ65631 LCF65631 LMB65631 LVX65631 MFT65631 MPP65631 MZL65631 NJH65631 NTD65631 OCZ65631 OMV65631 OWR65631 PGN65631 PQJ65631 QAF65631 QKB65631 QTX65631 RDT65631 RNP65631 RXL65631 SHH65631 SRD65631 TAZ65631 TKV65631 TUR65631 UEN65631 UOJ65631 UYF65631 VIB65631 VRX65631 WBT65631 WLP65631 WVL65631 D131167 IZ131167 SV131167 ACR131167 AMN131167 AWJ131167 BGF131167 BQB131167 BZX131167 CJT131167 CTP131167 DDL131167 DNH131167 DXD131167 EGZ131167 EQV131167 FAR131167 FKN131167 FUJ131167 GEF131167 GOB131167 GXX131167 HHT131167 HRP131167 IBL131167 ILH131167 IVD131167 JEZ131167 JOV131167 JYR131167 KIN131167 KSJ131167 LCF131167 LMB131167 LVX131167 MFT131167 MPP131167 MZL131167 NJH131167 NTD131167 OCZ131167 OMV131167 OWR131167 PGN131167 PQJ131167 QAF131167 QKB131167 QTX131167 RDT131167 RNP131167 RXL131167 SHH131167 SRD131167 TAZ131167 TKV131167 TUR131167 UEN131167 UOJ131167 UYF131167 VIB131167 VRX131167 WBT131167 WLP131167 WVL131167 D196703 IZ196703 SV196703 ACR196703 AMN196703 AWJ196703 BGF196703 BQB196703 BZX196703 CJT196703 CTP196703 DDL196703 DNH196703 DXD196703 EGZ196703 EQV196703 FAR196703 FKN196703 FUJ196703 GEF196703 GOB196703 GXX196703 HHT196703 HRP196703 IBL196703 ILH196703 IVD196703 JEZ196703 JOV196703 JYR196703 KIN196703 KSJ196703 LCF196703 LMB196703 LVX196703 MFT196703 MPP196703 MZL196703 NJH196703 NTD196703 OCZ196703 OMV196703 OWR196703 PGN196703 PQJ196703 QAF196703 QKB196703 QTX196703 RDT196703 RNP196703 RXL196703 SHH196703 SRD196703 TAZ196703 TKV196703 TUR196703 UEN196703 UOJ196703 UYF196703 VIB196703 VRX196703 WBT196703 WLP196703 WVL196703 D262239 IZ262239 SV262239 ACR262239 AMN262239 AWJ262239 BGF262239 BQB262239 BZX262239 CJT262239 CTP262239 DDL262239 DNH262239 DXD262239 EGZ262239 EQV262239 FAR262239 FKN262239 FUJ262239 GEF262239 GOB262239 GXX262239 HHT262239 HRP262239 IBL262239 ILH262239 IVD262239 JEZ262239 JOV262239 JYR262239 KIN262239 KSJ262239 LCF262239 LMB262239 LVX262239 MFT262239 MPP262239 MZL262239 NJH262239 NTD262239 OCZ262239 OMV262239 OWR262239 PGN262239 PQJ262239 QAF262239 QKB262239 QTX262239 RDT262239 RNP262239 RXL262239 SHH262239 SRD262239 TAZ262239 TKV262239 TUR262239 UEN262239 UOJ262239 UYF262239 VIB262239 VRX262239 WBT262239 WLP262239 WVL262239 D327775 IZ327775 SV327775 ACR327775 AMN327775 AWJ327775 BGF327775 BQB327775 BZX327775 CJT327775 CTP327775 DDL327775 DNH327775 DXD327775 EGZ327775 EQV327775 FAR327775 FKN327775 FUJ327775 GEF327775 GOB327775 GXX327775 HHT327775 HRP327775 IBL327775 ILH327775 IVD327775 JEZ327775 JOV327775 JYR327775 KIN327775 KSJ327775 LCF327775 LMB327775 LVX327775 MFT327775 MPP327775 MZL327775 NJH327775 NTD327775 OCZ327775 OMV327775 OWR327775 PGN327775 PQJ327775 QAF327775 QKB327775 QTX327775 RDT327775 RNP327775 RXL327775 SHH327775 SRD327775 TAZ327775 TKV327775 TUR327775 UEN327775 UOJ327775 UYF327775 VIB327775 VRX327775 WBT327775 WLP327775 WVL327775 D393311 IZ393311 SV393311 ACR393311 AMN393311 AWJ393311 BGF393311 BQB393311 BZX393311 CJT393311 CTP393311 DDL393311 DNH393311 DXD393311 EGZ393311 EQV393311 FAR393311 FKN393311 FUJ393311 GEF393311 GOB393311 GXX393311 HHT393311 HRP393311 IBL393311 ILH393311 IVD393311 JEZ393311 JOV393311 JYR393311 KIN393311 KSJ393311 LCF393311 LMB393311 LVX393311 MFT393311 MPP393311 MZL393311 NJH393311 NTD393311 OCZ393311 OMV393311 OWR393311 PGN393311 PQJ393311 QAF393311 QKB393311 QTX393311 RDT393311 RNP393311 RXL393311 SHH393311 SRD393311 TAZ393311 TKV393311 TUR393311 UEN393311 UOJ393311 UYF393311 VIB393311 VRX393311 WBT393311 WLP393311 WVL393311 D458847 IZ458847 SV458847 ACR458847 AMN458847 AWJ458847 BGF458847 BQB458847 BZX458847 CJT458847 CTP458847 DDL458847 DNH458847 DXD458847 EGZ458847 EQV458847 FAR458847 FKN458847 FUJ458847 GEF458847 GOB458847 GXX458847 HHT458847 HRP458847 IBL458847 ILH458847 IVD458847 JEZ458847 JOV458847 JYR458847 KIN458847 KSJ458847 LCF458847 LMB458847 LVX458847 MFT458847 MPP458847 MZL458847 NJH458847 NTD458847 OCZ458847 OMV458847 OWR458847 PGN458847 PQJ458847 QAF458847 QKB458847 QTX458847 RDT458847 RNP458847 RXL458847 SHH458847 SRD458847 TAZ458847 TKV458847 TUR458847 UEN458847 UOJ458847 UYF458847 VIB458847 VRX458847 WBT458847 WLP458847 WVL458847 D524383 IZ524383 SV524383 ACR524383 AMN524383 AWJ524383 BGF524383 BQB524383 BZX524383 CJT524383 CTP524383 DDL524383 DNH524383 DXD524383 EGZ524383 EQV524383 FAR524383 FKN524383 FUJ524383 GEF524383 GOB524383 GXX524383 HHT524383 HRP524383 IBL524383 ILH524383 IVD524383 JEZ524383 JOV524383 JYR524383 KIN524383 KSJ524383 LCF524383 LMB524383 LVX524383 MFT524383 MPP524383 MZL524383 NJH524383 NTD524383 OCZ524383 OMV524383 OWR524383 PGN524383 PQJ524383 QAF524383 QKB524383 QTX524383 RDT524383 RNP524383 RXL524383 SHH524383 SRD524383 TAZ524383 TKV524383 TUR524383 UEN524383 UOJ524383 UYF524383 VIB524383 VRX524383 WBT524383 WLP524383 WVL524383 D589919 IZ589919 SV589919 ACR589919 AMN589919 AWJ589919 BGF589919 BQB589919 BZX589919 CJT589919 CTP589919 DDL589919 DNH589919 DXD589919 EGZ589919 EQV589919 FAR589919 FKN589919 FUJ589919 GEF589919 GOB589919 GXX589919 HHT589919 HRP589919 IBL589919 ILH589919 IVD589919 JEZ589919 JOV589919 JYR589919 KIN589919 KSJ589919 LCF589919 LMB589919 LVX589919 MFT589919 MPP589919 MZL589919 NJH589919 NTD589919 OCZ589919 OMV589919 OWR589919 PGN589919 PQJ589919 QAF589919 QKB589919 QTX589919 RDT589919 RNP589919 RXL589919 SHH589919 SRD589919 TAZ589919 TKV589919 TUR589919 UEN589919 UOJ589919 UYF589919 VIB589919 VRX589919 WBT589919 WLP589919 WVL589919 D655455 IZ655455 SV655455 ACR655455 AMN655455 AWJ655455 BGF655455 BQB655455 BZX655455 CJT655455 CTP655455 DDL655455 DNH655455 DXD655455 EGZ655455 EQV655455 FAR655455 FKN655455 FUJ655455 GEF655455 GOB655455 GXX655455 HHT655455 HRP655455 IBL655455 ILH655455 IVD655455 JEZ655455 JOV655455 JYR655455 KIN655455 KSJ655455 LCF655455 LMB655455 LVX655455 MFT655455 MPP655455 MZL655455 NJH655455 NTD655455 OCZ655455 OMV655455 OWR655455 PGN655455 PQJ655455 QAF655455 QKB655455 QTX655455 RDT655455 RNP655455 RXL655455 SHH655455 SRD655455 TAZ655455 TKV655455 TUR655455 UEN655455 UOJ655455 UYF655455 VIB655455 VRX655455 WBT655455 WLP655455 WVL655455 D720991 IZ720991 SV720991 ACR720991 AMN720991 AWJ720991 BGF720991 BQB720991 BZX720991 CJT720991 CTP720991 DDL720991 DNH720991 DXD720991 EGZ720991 EQV720991 FAR720991 FKN720991 FUJ720991 GEF720991 GOB720991 GXX720991 HHT720991 HRP720991 IBL720991 ILH720991 IVD720991 JEZ720991 JOV720991 JYR720991 KIN720991 KSJ720991 LCF720991 LMB720991 LVX720991 MFT720991 MPP720991 MZL720991 NJH720991 NTD720991 OCZ720991 OMV720991 OWR720991 PGN720991 PQJ720991 QAF720991 QKB720991 QTX720991 RDT720991 RNP720991 RXL720991 SHH720991 SRD720991 TAZ720991 TKV720991 TUR720991 UEN720991 UOJ720991 UYF720991 VIB720991 VRX720991 WBT720991 WLP720991 WVL720991 D786527 IZ786527 SV786527 ACR786527 AMN786527 AWJ786527 BGF786527 BQB786527 BZX786527 CJT786527 CTP786527 DDL786527 DNH786527 DXD786527 EGZ786527 EQV786527 FAR786527 FKN786527 FUJ786527 GEF786527 GOB786527 GXX786527 HHT786527 HRP786527 IBL786527 ILH786527 IVD786527 JEZ786527 JOV786527 JYR786527 KIN786527 KSJ786527 LCF786527 LMB786527 LVX786527 MFT786527 MPP786527 MZL786527 NJH786527 NTD786527 OCZ786527 OMV786527 OWR786527 PGN786527 PQJ786527 QAF786527 QKB786527 QTX786527 RDT786527 RNP786527 RXL786527 SHH786527 SRD786527 TAZ786527 TKV786527 TUR786527 UEN786527 UOJ786527 UYF786527 VIB786527 VRX786527 WBT786527 WLP786527 WVL786527 D852063 IZ852063 SV852063 ACR852063 AMN852063 AWJ852063 BGF852063 BQB852063 BZX852063 CJT852063 CTP852063 DDL852063 DNH852063 DXD852063 EGZ852063 EQV852063 FAR852063 FKN852063 FUJ852063 GEF852063 GOB852063 GXX852063 HHT852063 HRP852063 IBL852063 ILH852063 IVD852063 JEZ852063 JOV852063 JYR852063 KIN852063 KSJ852063 LCF852063 LMB852063 LVX852063 MFT852063 MPP852063 MZL852063 NJH852063 NTD852063 OCZ852063 OMV852063 OWR852063 PGN852063 PQJ852063 QAF852063 QKB852063 QTX852063 RDT852063 RNP852063 RXL852063 SHH852063 SRD852063 TAZ852063 TKV852063 TUR852063 UEN852063 UOJ852063 UYF852063 VIB852063 VRX852063 WBT852063 WLP852063 WVL852063 D917599 IZ917599 SV917599 ACR917599 AMN917599 AWJ917599 BGF917599 BQB917599 BZX917599 CJT917599 CTP917599 DDL917599 DNH917599 DXD917599 EGZ917599 EQV917599 FAR917599 FKN917599 FUJ917599 GEF917599 GOB917599 GXX917599 HHT917599 HRP917599 IBL917599 ILH917599 IVD917599 JEZ917599 JOV917599 JYR917599 KIN917599 KSJ917599 LCF917599 LMB917599 LVX917599 MFT917599 MPP917599 MZL917599 NJH917599 NTD917599 OCZ917599 OMV917599 OWR917599 PGN917599 PQJ917599 QAF917599 QKB917599 QTX917599 RDT917599 RNP917599 RXL917599 SHH917599 SRD917599 TAZ917599 TKV917599 TUR917599 UEN917599 UOJ917599 UYF917599 VIB917599 VRX917599 WBT917599 WLP917599 WVL917599 D983135 IZ983135 SV983135 ACR983135 AMN983135 AWJ983135 BGF983135 BQB983135 BZX983135 CJT983135 CTP983135 DDL983135 DNH983135 DXD983135 EGZ983135 EQV983135 FAR983135 FKN983135 FUJ983135 GEF983135 GOB983135 GXX983135 HHT983135 HRP983135 IBL983135 ILH983135 IVD983135 JEZ983135 JOV983135 JYR983135 KIN983135 KSJ983135 LCF983135 LMB983135 LVX983135 MFT983135 MPP983135 MZL983135 NJH983135 NTD983135 OCZ983135 OMV983135 OWR983135 PGN983135 PQJ983135 QAF983135 QKB983135 QTX983135 RDT983135 RNP983135 RXL983135 SHH983135 SRD983135 TAZ983135 TKV983135 TUR983135 UEN983135 UOJ983135 UYF983135 VIB983135 VRX983135 WBT983135 WLP983135 WVL983135">
      <formula1>$AW$20:$AW$25</formula1>
    </dataValidation>
    <dataValidation type="list" allowBlank="1" showInputMessage="1" showErrorMessage="1" sqref="D97 IZ97 SV97 ACR97 AMN97 AWJ97 BGF97 BQB97 BZX97 CJT97 CTP97 DDL97 DNH97 DXD97 EGZ97 EQV97 FAR97 FKN97 FUJ97 GEF97 GOB97 GXX97 HHT97 HRP97 IBL97 ILH97 IVD97 JEZ97 JOV97 JYR97 KIN97 KSJ97 LCF97 LMB97 LVX97 MFT97 MPP97 MZL97 NJH97 NTD97 OCZ97 OMV97 OWR97 PGN97 PQJ97 QAF97 QKB97 QTX97 RDT97 RNP97 RXL97 SHH97 SRD97 TAZ97 TKV97 TUR97 UEN97 UOJ97 UYF97 VIB97 VRX97 WBT97 WLP97 WVL97 D65633 IZ65633 SV65633 ACR65633 AMN65633 AWJ65633 BGF65633 BQB65633 BZX65633 CJT65633 CTP65633 DDL65633 DNH65633 DXD65633 EGZ65633 EQV65633 FAR65633 FKN65633 FUJ65633 GEF65633 GOB65633 GXX65633 HHT65633 HRP65633 IBL65633 ILH65633 IVD65633 JEZ65633 JOV65633 JYR65633 KIN65633 KSJ65633 LCF65633 LMB65633 LVX65633 MFT65633 MPP65633 MZL65633 NJH65633 NTD65633 OCZ65633 OMV65633 OWR65633 PGN65633 PQJ65633 QAF65633 QKB65633 QTX65633 RDT65633 RNP65633 RXL65633 SHH65633 SRD65633 TAZ65633 TKV65633 TUR65633 UEN65633 UOJ65633 UYF65633 VIB65633 VRX65633 WBT65633 WLP65633 WVL65633 D131169 IZ131169 SV131169 ACR131169 AMN131169 AWJ131169 BGF131169 BQB131169 BZX131169 CJT131169 CTP131169 DDL131169 DNH131169 DXD131169 EGZ131169 EQV131169 FAR131169 FKN131169 FUJ131169 GEF131169 GOB131169 GXX131169 HHT131169 HRP131169 IBL131169 ILH131169 IVD131169 JEZ131169 JOV131169 JYR131169 KIN131169 KSJ131169 LCF131169 LMB131169 LVX131169 MFT131169 MPP131169 MZL131169 NJH131169 NTD131169 OCZ131169 OMV131169 OWR131169 PGN131169 PQJ131169 QAF131169 QKB131169 QTX131169 RDT131169 RNP131169 RXL131169 SHH131169 SRD131169 TAZ131169 TKV131169 TUR131169 UEN131169 UOJ131169 UYF131169 VIB131169 VRX131169 WBT131169 WLP131169 WVL131169 D196705 IZ196705 SV196705 ACR196705 AMN196705 AWJ196705 BGF196705 BQB196705 BZX196705 CJT196705 CTP196705 DDL196705 DNH196705 DXD196705 EGZ196705 EQV196705 FAR196705 FKN196705 FUJ196705 GEF196705 GOB196705 GXX196705 HHT196705 HRP196705 IBL196705 ILH196705 IVD196705 JEZ196705 JOV196705 JYR196705 KIN196705 KSJ196705 LCF196705 LMB196705 LVX196705 MFT196705 MPP196705 MZL196705 NJH196705 NTD196705 OCZ196705 OMV196705 OWR196705 PGN196705 PQJ196705 QAF196705 QKB196705 QTX196705 RDT196705 RNP196705 RXL196705 SHH196705 SRD196705 TAZ196705 TKV196705 TUR196705 UEN196705 UOJ196705 UYF196705 VIB196705 VRX196705 WBT196705 WLP196705 WVL196705 D262241 IZ262241 SV262241 ACR262241 AMN262241 AWJ262241 BGF262241 BQB262241 BZX262241 CJT262241 CTP262241 DDL262241 DNH262241 DXD262241 EGZ262241 EQV262241 FAR262241 FKN262241 FUJ262241 GEF262241 GOB262241 GXX262241 HHT262241 HRP262241 IBL262241 ILH262241 IVD262241 JEZ262241 JOV262241 JYR262241 KIN262241 KSJ262241 LCF262241 LMB262241 LVX262241 MFT262241 MPP262241 MZL262241 NJH262241 NTD262241 OCZ262241 OMV262241 OWR262241 PGN262241 PQJ262241 QAF262241 QKB262241 QTX262241 RDT262241 RNP262241 RXL262241 SHH262241 SRD262241 TAZ262241 TKV262241 TUR262241 UEN262241 UOJ262241 UYF262241 VIB262241 VRX262241 WBT262241 WLP262241 WVL262241 D327777 IZ327777 SV327777 ACR327777 AMN327777 AWJ327777 BGF327777 BQB327777 BZX327777 CJT327777 CTP327777 DDL327777 DNH327777 DXD327777 EGZ327777 EQV327777 FAR327777 FKN327777 FUJ327777 GEF327777 GOB327777 GXX327777 HHT327777 HRP327777 IBL327777 ILH327777 IVD327777 JEZ327777 JOV327777 JYR327777 KIN327777 KSJ327777 LCF327777 LMB327777 LVX327777 MFT327777 MPP327777 MZL327777 NJH327777 NTD327777 OCZ327777 OMV327777 OWR327777 PGN327777 PQJ327777 QAF327777 QKB327777 QTX327777 RDT327777 RNP327777 RXL327777 SHH327777 SRD327777 TAZ327777 TKV327777 TUR327777 UEN327777 UOJ327777 UYF327777 VIB327777 VRX327777 WBT327777 WLP327777 WVL327777 D393313 IZ393313 SV393313 ACR393313 AMN393313 AWJ393313 BGF393313 BQB393313 BZX393313 CJT393313 CTP393313 DDL393313 DNH393313 DXD393313 EGZ393313 EQV393313 FAR393313 FKN393313 FUJ393313 GEF393313 GOB393313 GXX393313 HHT393313 HRP393313 IBL393313 ILH393313 IVD393313 JEZ393313 JOV393313 JYR393313 KIN393313 KSJ393313 LCF393313 LMB393313 LVX393313 MFT393313 MPP393313 MZL393313 NJH393313 NTD393313 OCZ393313 OMV393313 OWR393313 PGN393313 PQJ393313 QAF393313 QKB393313 QTX393313 RDT393313 RNP393313 RXL393313 SHH393313 SRD393313 TAZ393313 TKV393313 TUR393313 UEN393313 UOJ393313 UYF393313 VIB393313 VRX393313 WBT393313 WLP393313 WVL393313 D458849 IZ458849 SV458849 ACR458849 AMN458849 AWJ458849 BGF458849 BQB458849 BZX458849 CJT458849 CTP458849 DDL458849 DNH458849 DXD458849 EGZ458849 EQV458849 FAR458849 FKN458849 FUJ458849 GEF458849 GOB458849 GXX458849 HHT458849 HRP458849 IBL458849 ILH458849 IVD458849 JEZ458849 JOV458849 JYR458849 KIN458849 KSJ458849 LCF458849 LMB458849 LVX458849 MFT458849 MPP458849 MZL458849 NJH458849 NTD458849 OCZ458849 OMV458849 OWR458849 PGN458849 PQJ458849 QAF458849 QKB458849 QTX458849 RDT458849 RNP458849 RXL458849 SHH458849 SRD458849 TAZ458849 TKV458849 TUR458849 UEN458849 UOJ458849 UYF458849 VIB458849 VRX458849 WBT458849 WLP458849 WVL458849 D524385 IZ524385 SV524385 ACR524385 AMN524385 AWJ524385 BGF524385 BQB524385 BZX524385 CJT524385 CTP524385 DDL524385 DNH524385 DXD524385 EGZ524385 EQV524385 FAR524385 FKN524385 FUJ524385 GEF524385 GOB524385 GXX524385 HHT524385 HRP524385 IBL524385 ILH524385 IVD524385 JEZ524385 JOV524385 JYR524385 KIN524385 KSJ524385 LCF524385 LMB524385 LVX524385 MFT524385 MPP524385 MZL524385 NJH524385 NTD524385 OCZ524385 OMV524385 OWR524385 PGN524385 PQJ524385 QAF524385 QKB524385 QTX524385 RDT524385 RNP524385 RXL524385 SHH524385 SRD524385 TAZ524385 TKV524385 TUR524385 UEN524385 UOJ524385 UYF524385 VIB524385 VRX524385 WBT524385 WLP524385 WVL524385 D589921 IZ589921 SV589921 ACR589921 AMN589921 AWJ589921 BGF589921 BQB589921 BZX589921 CJT589921 CTP589921 DDL589921 DNH589921 DXD589921 EGZ589921 EQV589921 FAR589921 FKN589921 FUJ589921 GEF589921 GOB589921 GXX589921 HHT589921 HRP589921 IBL589921 ILH589921 IVD589921 JEZ589921 JOV589921 JYR589921 KIN589921 KSJ589921 LCF589921 LMB589921 LVX589921 MFT589921 MPP589921 MZL589921 NJH589921 NTD589921 OCZ589921 OMV589921 OWR589921 PGN589921 PQJ589921 QAF589921 QKB589921 QTX589921 RDT589921 RNP589921 RXL589921 SHH589921 SRD589921 TAZ589921 TKV589921 TUR589921 UEN589921 UOJ589921 UYF589921 VIB589921 VRX589921 WBT589921 WLP589921 WVL589921 D655457 IZ655457 SV655457 ACR655457 AMN655457 AWJ655457 BGF655457 BQB655457 BZX655457 CJT655457 CTP655457 DDL655457 DNH655457 DXD655457 EGZ655457 EQV655457 FAR655457 FKN655457 FUJ655457 GEF655457 GOB655457 GXX655457 HHT655457 HRP655457 IBL655457 ILH655457 IVD655457 JEZ655457 JOV655457 JYR655457 KIN655457 KSJ655457 LCF655457 LMB655457 LVX655457 MFT655457 MPP655457 MZL655457 NJH655457 NTD655457 OCZ655457 OMV655457 OWR655457 PGN655457 PQJ655457 QAF655457 QKB655457 QTX655457 RDT655457 RNP655457 RXL655457 SHH655457 SRD655457 TAZ655457 TKV655457 TUR655457 UEN655457 UOJ655457 UYF655457 VIB655457 VRX655457 WBT655457 WLP655457 WVL655457 D720993 IZ720993 SV720993 ACR720993 AMN720993 AWJ720993 BGF720993 BQB720993 BZX720993 CJT720993 CTP720993 DDL720993 DNH720993 DXD720993 EGZ720993 EQV720993 FAR720993 FKN720993 FUJ720993 GEF720993 GOB720993 GXX720993 HHT720993 HRP720993 IBL720993 ILH720993 IVD720993 JEZ720993 JOV720993 JYR720993 KIN720993 KSJ720993 LCF720993 LMB720993 LVX720993 MFT720993 MPP720993 MZL720993 NJH720993 NTD720993 OCZ720993 OMV720993 OWR720993 PGN720993 PQJ720993 QAF720993 QKB720993 QTX720993 RDT720993 RNP720993 RXL720993 SHH720993 SRD720993 TAZ720993 TKV720993 TUR720993 UEN720993 UOJ720993 UYF720993 VIB720993 VRX720993 WBT720993 WLP720993 WVL720993 D786529 IZ786529 SV786529 ACR786529 AMN786529 AWJ786529 BGF786529 BQB786529 BZX786529 CJT786529 CTP786529 DDL786529 DNH786529 DXD786529 EGZ786529 EQV786529 FAR786529 FKN786529 FUJ786529 GEF786529 GOB786529 GXX786529 HHT786529 HRP786529 IBL786529 ILH786529 IVD786529 JEZ786529 JOV786529 JYR786529 KIN786529 KSJ786529 LCF786529 LMB786529 LVX786529 MFT786529 MPP786529 MZL786529 NJH786529 NTD786529 OCZ786529 OMV786529 OWR786529 PGN786529 PQJ786529 QAF786529 QKB786529 QTX786529 RDT786529 RNP786529 RXL786529 SHH786529 SRD786529 TAZ786529 TKV786529 TUR786529 UEN786529 UOJ786529 UYF786529 VIB786529 VRX786529 WBT786529 WLP786529 WVL786529 D852065 IZ852065 SV852065 ACR852065 AMN852065 AWJ852065 BGF852065 BQB852065 BZX852065 CJT852065 CTP852065 DDL852065 DNH852065 DXD852065 EGZ852065 EQV852065 FAR852065 FKN852065 FUJ852065 GEF852065 GOB852065 GXX852065 HHT852065 HRP852065 IBL852065 ILH852065 IVD852065 JEZ852065 JOV852065 JYR852065 KIN852065 KSJ852065 LCF852065 LMB852065 LVX852065 MFT852065 MPP852065 MZL852065 NJH852065 NTD852065 OCZ852065 OMV852065 OWR852065 PGN852065 PQJ852065 QAF852065 QKB852065 QTX852065 RDT852065 RNP852065 RXL852065 SHH852065 SRD852065 TAZ852065 TKV852065 TUR852065 UEN852065 UOJ852065 UYF852065 VIB852065 VRX852065 WBT852065 WLP852065 WVL852065 D917601 IZ917601 SV917601 ACR917601 AMN917601 AWJ917601 BGF917601 BQB917601 BZX917601 CJT917601 CTP917601 DDL917601 DNH917601 DXD917601 EGZ917601 EQV917601 FAR917601 FKN917601 FUJ917601 GEF917601 GOB917601 GXX917601 HHT917601 HRP917601 IBL917601 ILH917601 IVD917601 JEZ917601 JOV917601 JYR917601 KIN917601 KSJ917601 LCF917601 LMB917601 LVX917601 MFT917601 MPP917601 MZL917601 NJH917601 NTD917601 OCZ917601 OMV917601 OWR917601 PGN917601 PQJ917601 QAF917601 QKB917601 QTX917601 RDT917601 RNP917601 RXL917601 SHH917601 SRD917601 TAZ917601 TKV917601 TUR917601 UEN917601 UOJ917601 UYF917601 VIB917601 VRX917601 WBT917601 WLP917601 WVL917601 D983137 IZ983137 SV983137 ACR983137 AMN983137 AWJ983137 BGF983137 BQB983137 BZX983137 CJT983137 CTP983137 DDL983137 DNH983137 DXD983137 EGZ983137 EQV983137 FAR983137 FKN983137 FUJ983137 GEF983137 GOB983137 GXX983137 HHT983137 HRP983137 IBL983137 ILH983137 IVD983137 JEZ983137 JOV983137 JYR983137 KIN983137 KSJ983137 LCF983137 LMB983137 LVX983137 MFT983137 MPP983137 MZL983137 NJH983137 NTD983137 OCZ983137 OMV983137 OWR983137 PGN983137 PQJ983137 QAF983137 QKB983137 QTX983137 RDT983137 RNP983137 RXL983137 SHH983137 SRD983137 TAZ983137 TKV983137 TUR983137 UEN983137 UOJ983137 UYF983137 VIB983137 VRX983137 WBT983137 WLP983137 WVL983137">
      <formula1>$AY$20:$AY$26</formula1>
    </dataValidation>
    <dataValidation type="list" allowBlank="1" showInputMessage="1" showErrorMessage="1" sqref="D98 IZ98 SV98 ACR98 AMN98 AWJ98 BGF98 BQB98 BZX98 CJT98 CTP98 DDL98 DNH98 DXD98 EGZ98 EQV98 FAR98 FKN98 FUJ98 GEF98 GOB98 GXX98 HHT98 HRP98 IBL98 ILH98 IVD98 JEZ98 JOV98 JYR98 KIN98 KSJ98 LCF98 LMB98 LVX98 MFT98 MPP98 MZL98 NJH98 NTD98 OCZ98 OMV98 OWR98 PGN98 PQJ98 QAF98 QKB98 QTX98 RDT98 RNP98 RXL98 SHH98 SRD98 TAZ98 TKV98 TUR98 UEN98 UOJ98 UYF98 VIB98 VRX98 WBT98 WLP98 WVL98 D65634 IZ65634 SV65634 ACR65634 AMN65634 AWJ65634 BGF65634 BQB65634 BZX65634 CJT65634 CTP65634 DDL65634 DNH65634 DXD65634 EGZ65634 EQV65634 FAR65634 FKN65634 FUJ65634 GEF65634 GOB65634 GXX65634 HHT65634 HRP65634 IBL65634 ILH65634 IVD65634 JEZ65634 JOV65634 JYR65634 KIN65634 KSJ65634 LCF65634 LMB65634 LVX65634 MFT65634 MPP65634 MZL65634 NJH65634 NTD65634 OCZ65634 OMV65634 OWR65634 PGN65634 PQJ65634 QAF65634 QKB65634 QTX65634 RDT65634 RNP65634 RXL65634 SHH65634 SRD65634 TAZ65634 TKV65634 TUR65634 UEN65634 UOJ65634 UYF65634 VIB65634 VRX65634 WBT65634 WLP65634 WVL65634 D131170 IZ131170 SV131170 ACR131170 AMN131170 AWJ131170 BGF131170 BQB131170 BZX131170 CJT131170 CTP131170 DDL131170 DNH131170 DXD131170 EGZ131170 EQV131170 FAR131170 FKN131170 FUJ131170 GEF131170 GOB131170 GXX131170 HHT131170 HRP131170 IBL131170 ILH131170 IVD131170 JEZ131170 JOV131170 JYR131170 KIN131170 KSJ131170 LCF131170 LMB131170 LVX131170 MFT131170 MPP131170 MZL131170 NJH131170 NTD131170 OCZ131170 OMV131170 OWR131170 PGN131170 PQJ131170 QAF131170 QKB131170 QTX131170 RDT131170 RNP131170 RXL131170 SHH131170 SRD131170 TAZ131170 TKV131170 TUR131170 UEN131170 UOJ131170 UYF131170 VIB131170 VRX131170 WBT131170 WLP131170 WVL131170 D196706 IZ196706 SV196706 ACR196706 AMN196706 AWJ196706 BGF196706 BQB196706 BZX196706 CJT196706 CTP196706 DDL196706 DNH196706 DXD196706 EGZ196706 EQV196706 FAR196706 FKN196706 FUJ196706 GEF196706 GOB196706 GXX196706 HHT196706 HRP196706 IBL196706 ILH196706 IVD196706 JEZ196706 JOV196706 JYR196706 KIN196706 KSJ196706 LCF196706 LMB196706 LVX196706 MFT196706 MPP196706 MZL196706 NJH196706 NTD196706 OCZ196706 OMV196706 OWR196706 PGN196706 PQJ196706 QAF196706 QKB196706 QTX196706 RDT196706 RNP196706 RXL196706 SHH196706 SRD196706 TAZ196706 TKV196706 TUR196706 UEN196706 UOJ196706 UYF196706 VIB196706 VRX196706 WBT196706 WLP196706 WVL196706 D262242 IZ262242 SV262242 ACR262242 AMN262242 AWJ262242 BGF262242 BQB262242 BZX262242 CJT262242 CTP262242 DDL262242 DNH262242 DXD262242 EGZ262242 EQV262242 FAR262242 FKN262242 FUJ262242 GEF262242 GOB262242 GXX262242 HHT262242 HRP262242 IBL262242 ILH262242 IVD262242 JEZ262242 JOV262242 JYR262242 KIN262242 KSJ262242 LCF262242 LMB262242 LVX262242 MFT262242 MPP262242 MZL262242 NJH262242 NTD262242 OCZ262242 OMV262242 OWR262242 PGN262242 PQJ262242 QAF262242 QKB262242 QTX262242 RDT262242 RNP262242 RXL262242 SHH262242 SRD262242 TAZ262242 TKV262242 TUR262242 UEN262242 UOJ262242 UYF262242 VIB262242 VRX262242 WBT262242 WLP262242 WVL262242 D327778 IZ327778 SV327778 ACR327778 AMN327778 AWJ327778 BGF327778 BQB327778 BZX327778 CJT327778 CTP327778 DDL327778 DNH327778 DXD327778 EGZ327778 EQV327778 FAR327778 FKN327778 FUJ327778 GEF327778 GOB327778 GXX327778 HHT327778 HRP327778 IBL327778 ILH327778 IVD327778 JEZ327778 JOV327778 JYR327778 KIN327778 KSJ327778 LCF327778 LMB327778 LVX327778 MFT327778 MPP327778 MZL327778 NJH327778 NTD327778 OCZ327778 OMV327778 OWR327778 PGN327778 PQJ327778 QAF327778 QKB327778 QTX327778 RDT327778 RNP327778 RXL327778 SHH327778 SRD327778 TAZ327778 TKV327778 TUR327778 UEN327778 UOJ327778 UYF327778 VIB327778 VRX327778 WBT327778 WLP327778 WVL327778 D393314 IZ393314 SV393314 ACR393314 AMN393314 AWJ393314 BGF393314 BQB393314 BZX393314 CJT393314 CTP393314 DDL393314 DNH393314 DXD393314 EGZ393314 EQV393314 FAR393314 FKN393314 FUJ393314 GEF393314 GOB393314 GXX393314 HHT393314 HRP393314 IBL393314 ILH393314 IVD393314 JEZ393314 JOV393314 JYR393314 KIN393314 KSJ393314 LCF393314 LMB393314 LVX393314 MFT393314 MPP393314 MZL393314 NJH393314 NTD393314 OCZ393314 OMV393314 OWR393314 PGN393314 PQJ393314 QAF393314 QKB393314 QTX393314 RDT393314 RNP393314 RXL393314 SHH393314 SRD393314 TAZ393314 TKV393314 TUR393314 UEN393314 UOJ393314 UYF393314 VIB393314 VRX393314 WBT393314 WLP393314 WVL393314 D458850 IZ458850 SV458850 ACR458850 AMN458850 AWJ458850 BGF458850 BQB458850 BZX458850 CJT458850 CTP458850 DDL458850 DNH458850 DXD458850 EGZ458850 EQV458850 FAR458850 FKN458850 FUJ458850 GEF458850 GOB458850 GXX458850 HHT458850 HRP458850 IBL458850 ILH458850 IVD458850 JEZ458850 JOV458850 JYR458850 KIN458850 KSJ458850 LCF458850 LMB458850 LVX458850 MFT458850 MPP458850 MZL458850 NJH458850 NTD458850 OCZ458850 OMV458850 OWR458850 PGN458850 PQJ458850 QAF458850 QKB458850 QTX458850 RDT458850 RNP458850 RXL458850 SHH458850 SRD458850 TAZ458850 TKV458850 TUR458850 UEN458850 UOJ458850 UYF458850 VIB458850 VRX458850 WBT458850 WLP458850 WVL458850 D524386 IZ524386 SV524386 ACR524386 AMN524386 AWJ524386 BGF524386 BQB524386 BZX524386 CJT524386 CTP524386 DDL524386 DNH524386 DXD524386 EGZ524386 EQV524386 FAR524386 FKN524386 FUJ524386 GEF524386 GOB524386 GXX524386 HHT524386 HRP524386 IBL524386 ILH524386 IVD524386 JEZ524386 JOV524386 JYR524386 KIN524386 KSJ524386 LCF524386 LMB524386 LVX524386 MFT524386 MPP524386 MZL524386 NJH524386 NTD524386 OCZ524386 OMV524386 OWR524386 PGN524386 PQJ524386 QAF524386 QKB524386 QTX524386 RDT524386 RNP524386 RXL524386 SHH524386 SRD524386 TAZ524386 TKV524386 TUR524386 UEN524386 UOJ524386 UYF524386 VIB524386 VRX524386 WBT524386 WLP524386 WVL524386 D589922 IZ589922 SV589922 ACR589922 AMN589922 AWJ589922 BGF589922 BQB589922 BZX589922 CJT589922 CTP589922 DDL589922 DNH589922 DXD589922 EGZ589922 EQV589922 FAR589922 FKN589922 FUJ589922 GEF589922 GOB589922 GXX589922 HHT589922 HRP589922 IBL589922 ILH589922 IVD589922 JEZ589922 JOV589922 JYR589922 KIN589922 KSJ589922 LCF589922 LMB589922 LVX589922 MFT589922 MPP589922 MZL589922 NJH589922 NTD589922 OCZ589922 OMV589922 OWR589922 PGN589922 PQJ589922 QAF589922 QKB589922 QTX589922 RDT589922 RNP589922 RXL589922 SHH589922 SRD589922 TAZ589922 TKV589922 TUR589922 UEN589922 UOJ589922 UYF589922 VIB589922 VRX589922 WBT589922 WLP589922 WVL589922 D655458 IZ655458 SV655458 ACR655458 AMN655458 AWJ655458 BGF655458 BQB655458 BZX655458 CJT655458 CTP655458 DDL655458 DNH655458 DXD655458 EGZ655458 EQV655458 FAR655458 FKN655458 FUJ655458 GEF655458 GOB655458 GXX655458 HHT655458 HRP655458 IBL655458 ILH655458 IVD655458 JEZ655458 JOV655458 JYR655458 KIN655458 KSJ655458 LCF655458 LMB655458 LVX655458 MFT655458 MPP655458 MZL655458 NJH655458 NTD655458 OCZ655458 OMV655458 OWR655458 PGN655458 PQJ655458 QAF655458 QKB655458 QTX655458 RDT655458 RNP655458 RXL655458 SHH655458 SRD655458 TAZ655458 TKV655458 TUR655458 UEN655458 UOJ655458 UYF655458 VIB655458 VRX655458 WBT655458 WLP655458 WVL655458 D720994 IZ720994 SV720994 ACR720994 AMN720994 AWJ720994 BGF720994 BQB720994 BZX720994 CJT720994 CTP720994 DDL720994 DNH720994 DXD720994 EGZ720994 EQV720994 FAR720994 FKN720994 FUJ720994 GEF720994 GOB720994 GXX720994 HHT720994 HRP720994 IBL720994 ILH720994 IVD720994 JEZ720994 JOV720994 JYR720994 KIN720994 KSJ720994 LCF720994 LMB720994 LVX720994 MFT720994 MPP720994 MZL720994 NJH720994 NTD720994 OCZ720994 OMV720994 OWR720994 PGN720994 PQJ720994 QAF720994 QKB720994 QTX720994 RDT720994 RNP720994 RXL720994 SHH720994 SRD720994 TAZ720994 TKV720994 TUR720994 UEN720994 UOJ720994 UYF720994 VIB720994 VRX720994 WBT720994 WLP720994 WVL720994 D786530 IZ786530 SV786530 ACR786530 AMN786530 AWJ786530 BGF786530 BQB786530 BZX786530 CJT786530 CTP786530 DDL786530 DNH786530 DXD786530 EGZ786530 EQV786530 FAR786530 FKN786530 FUJ786530 GEF786530 GOB786530 GXX786530 HHT786530 HRP786530 IBL786530 ILH786530 IVD786530 JEZ786530 JOV786530 JYR786530 KIN786530 KSJ786530 LCF786530 LMB786530 LVX786530 MFT786530 MPP786530 MZL786530 NJH786530 NTD786530 OCZ786530 OMV786530 OWR786530 PGN786530 PQJ786530 QAF786530 QKB786530 QTX786530 RDT786530 RNP786530 RXL786530 SHH786530 SRD786530 TAZ786530 TKV786530 TUR786530 UEN786530 UOJ786530 UYF786530 VIB786530 VRX786530 WBT786530 WLP786530 WVL786530 D852066 IZ852066 SV852066 ACR852066 AMN852066 AWJ852066 BGF852066 BQB852066 BZX852066 CJT852066 CTP852066 DDL852066 DNH852066 DXD852066 EGZ852066 EQV852066 FAR852066 FKN852066 FUJ852066 GEF852066 GOB852066 GXX852066 HHT852066 HRP852066 IBL852066 ILH852066 IVD852066 JEZ852066 JOV852066 JYR852066 KIN852066 KSJ852066 LCF852066 LMB852066 LVX852066 MFT852066 MPP852066 MZL852066 NJH852066 NTD852066 OCZ852066 OMV852066 OWR852066 PGN852066 PQJ852066 QAF852066 QKB852066 QTX852066 RDT852066 RNP852066 RXL852066 SHH852066 SRD852066 TAZ852066 TKV852066 TUR852066 UEN852066 UOJ852066 UYF852066 VIB852066 VRX852066 WBT852066 WLP852066 WVL852066 D917602 IZ917602 SV917602 ACR917602 AMN917602 AWJ917602 BGF917602 BQB917602 BZX917602 CJT917602 CTP917602 DDL917602 DNH917602 DXD917602 EGZ917602 EQV917602 FAR917602 FKN917602 FUJ917602 GEF917602 GOB917602 GXX917602 HHT917602 HRP917602 IBL917602 ILH917602 IVD917602 JEZ917602 JOV917602 JYR917602 KIN917602 KSJ917602 LCF917602 LMB917602 LVX917602 MFT917602 MPP917602 MZL917602 NJH917602 NTD917602 OCZ917602 OMV917602 OWR917602 PGN917602 PQJ917602 QAF917602 QKB917602 QTX917602 RDT917602 RNP917602 RXL917602 SHH917602 SRD917602 TAZ917602 TKV917602 TUR917602 UEN917602 UOJ917602 UYF917602 VIB917602 VRX917602 WBT917602 WLP917602 WVL917602 D983138 IZ983138 SV983138 ACR983138 AMN983138 AWJ983138 BGF983138 BQB983138 BZX983138 CJT983138 CTP983138 DDL983138 DNH983138 DXD983138 EGZ983138 EQV983138 FAR983138 FKN983138 FUJ983138 GEF983138 GOB983138 GXX983138 HHT983138 HRP983138 IBL983138 ILH983138 IVD983138 JEZ983138 JOV983138 JYR983138 KIN983138 KSJ983138 LCF983138 LMB983138 LVX983138 MFT983138 MPP983138 MZL983138 NJH983138 NTD983138 OCZ983138 OMV983138 OWR983138 PGN983138 PQJ983138 QAF983138 QKB983138 QTX983138 RDT983138 RNP983138 RXL983138 SHH983138 SRD983138 TAZ983138 TKV983138 TUR983138 UEN983138 UOJ983138 UYF983138 VIB983138 VRX983138 WBT983138 WLP983138 WVL983138">
      <formula1>$AZ$20:$AZ$24</formula1>
    </dataValidation>
    <dataValidation type="list" allowBlank="1" showInputMessage="1" showErrorMessage="1" sqref="D106 IZ106 SV106 ACR106 AMN106 AWJ106 BGF106 BQB106 BZX106 CJT106 CTP106 DDL106 DNH106 DXD106 EGZ106 EQV106 FAR106 FKN106 FUJ106 GEF106 GOB106 GXX106 HHT106 HRP106 IBL106 ILH106 IVD106 JEZ106 JOV106 JYR106 KIN106 KSJ106 LCF106 LMB106 LVX106 MFT106 MPP106 MZL106 NJH106 NTD106 OCZ106 OMV106 OWR106 PGN106 PQJ106 QAF106 QKB106 QTX106 RDT106 RNP106 RXL106 SHH106 SRD106 TAZ106 TKV106 TUR106 UEN106 UOJ106 UYF106 VIB106 VRX106 WBT106 WLP106 WVL106 D65642 IZ65642 SV65642 ACR65642 AMN65642 AWJ65642 BGF65642 BQB65642 BZX65642 CJT65642 CTP65642 DDL65642 DNH65642 DXD65642 EGZ65642 EQV65642 FAR65642 FKN65642 FUJ65642 GEF65642 GOB65642 GXX65642 HHT65642 HRP65642 IBL65642 ILH65642 IVD65642 JEZ65642 JOV65642 JYR65642 KIN65642 KSJ65642 LCF65642 LMB65642 LVX65642 MFT65642 MPP65642 MZL65642 NJH65642 NTD65642 OCZ65642 OMV65642 OWR65642 PGN65642 PQJ65642 QAF65642 QKB65642 QTX65642 RDT65642 RNP65642 RXL65642 SHH65642 SRD65642 TAZ65642 TKV65642 TUR65642 UEN65642 UOJ65642 UYF65642 VIB65642 VRX65642 WBT65642 WLP65642 WVL65642 D131178 IZ131178 SV131178 ACR131178 AMN131178 AWJ131178 BGF131178 BQB131178 BZX131178 CJT131178 CTP131178 DDL131178 DNH131178 DXD131178 EGZ131178 EQV131178 FAR131178 FKN131178 FUJ131178 GEF131178 GOB131178 GXX131178 HHT131178 HRP131178 IBL131178 ILH131178 IVD131178 JEZ131178 JOV131178 JYR131178 KIN131178 KSJ131178 LCF131178 LMB131178 LVX131178 MFT131178 MPP131178 MZL131178 NJH131178 NTD131178 OCZ131178 OMV131178 OWR131178 PGN131178 PQJ131178 QAF131178 QKB131178 QTX131178 RDT131178 RNP131178 RXL131178 SHH131178 SRD131178 TAZ131178 TKV131178 TUR131178 UEN131178 UOJ131178 UYF131178 VIB131178 VRX131178 WBT131178 WLP131178 WVL131178 D196714 IZ196714 SV196714 ACR196714 AMN196714 AWJ196714 BGF196714 BQB196714 BZX196714 CJT196714 CTP196714 DDL196714 DNH196714 DXD196714 EGZ196714 EQV196714 FAR196714 FKN196714 FUJ196714 GEF196714 GOB196714 GXX196714 HHT196714 HRP196714 IBL196714 ILH196714 IVD196714 JEZ196714 JOV196714 JYR196714 KIN196714 KSJ196714 LCF196714 LMB196714 LVX196714 MFT196714 MPP196714 MZL196714 NJH196714 NTD196714 OCZ196714 OMV196714 OWR196714 PGN196714 PQJ196714 QAF196714 QKB196714 QTX196714 RDT196714 RNP196714 RXL196714 SHH196714 SRD196714 TAZ196714 TKV196714 TUR196714 UEN196714 UOJ196714 UYF196714 VIB196714 VRX196714 WBT196714 WLP196714 WVL196714 D262250 IZ262250 SV262250 ACR262250 AMN262250 AWJ262250 BGF262250 BQB262250 BZX262250 CJT262250 CTP262250 DDL262250 DNH262250 DXD262250 EGZ262250 EQV262250 FAR262250 FKN262250 FUJ262250 GEF262250 GOB262250 GXX262250 HHT262250 HRP262250 IBL262250 ILH262250 IVD262250 JEZ262250 JOV262250 JYR262250 KIN262250 KSJ262250 LCF262250 LMB262250 LVX262250 MFT262250 MPP262250 MZL262250 NJH262250 NTD262250 OCZ262250 OMV262250 OWR262250 PGN262250 PQJ262250 QAF262250 QKB262250 QTX262250 RDT262250 RNP262250 RXL262250 SHH262250 SRD262250 TAZ262250 TKV262250 TUR262250 UEN262250 UOJ262250 UYF262250 VIB262250 VRX262250 WBT262250 WLP262250 WVL262250 D327786 IZ327786 SV327786 ACR327786 AMN327786 AWJ327786 BGF327786 BQB327786 BZX327786 CJT327786 CTP327786 DDL327786 DNH327786 DXD327786 EGZ327786 EQV327786 FAR327786 FKN327786 FUJ327786 GEF327786 GOB327786 GXX327786 HHT327786 HRP327786 IBL327786 ILH327786 IVD327786 JEZ327786 JOV327786 JYR327786 KIN327786 KSJ327786 LCF327786 LMB327786 LVX327786 MFT327786 MPP327786 MZL327786 NJH327786 NTD327786 OCZ327786 OMV327786 OWR327786 PGN327786 PQJ327786 QAF327786 QKB327786 QTX327786 RDT327786 RNP327786 RXL327786 SHH327786 SRD327786 TAZ327786 TKV327786 TUR327786 UEN327786 UOJ327786 UYF327786 VIB327786 VRX327786 WBT327786 WLP327786 WVL327786 D393322 IZ393322 SV393322 ACR393322 AMN393322 AWJ393322 BGF393322 BQB393322 BZX393322 CJT393322 CTP393322 DDL393322 DNH393322 DXD393322 EGZ393322 EQV393322 FAR393322 FKN393322 FUJ393322 GEF393322 GOB393322 GXX393322 HHT393322 HRP393322 IBL393322 ILH393322 IVD393322 JEZ393322 JOV393322 JYR393322 KIN393322 KSJ393322 LCF393322 LMB393322 LVX393322 MFT393322 MPP393322 MZL393322 NJH393322 NTD393322 OCZ393322 OMV393322 OWR393322 PGN393322 PQJ393322 QAF393322 QKB393322 QTX393322 RDT393322 RNP393322 RXL393322 SHH393322 SRD393322 TAZ393322 TKV393322 TUR393322 UEN393322 UOJ393322 UYF393322 VIB393322 VRX393322 WBT393322 WLP393322 WVL393322 D458858 IZ458858 SV458858 ACR458858 AMN458858 AWJ458858 BGF458858 BQB458858 BZX458858 CJT458858 CTP458858 DDL458858 DNH458858 DXD458858 EGZ458858 EQV458858 FAR458858 FKN458858 FUJ458858 GEF458858 GOB458858 GXX458858 HHT458858 HRP458858 IBL458858 ILH458858 IVD458858 JEZ458858 JOV458858 JYR458858 KIN458858 KSJ458858 LCF458858 LMB458858 LVX458858 MFT458858 MPP458858 MZL458858 NJH458858 NTD458858 OCZ458858 OMV458858 OWR458858 PGN458858 PQJ458858 QAF458858 QKB458858 QTX458858 RDT458858 RNP458858 RXL458858 SHH458858 SRD458858 TAZ458858 TKV458858 TUR458858 UEN458858 UOJ458858 UYF458858 VIB458858 VRX458858 WBT458858 WLP458858 WVL458858 D524394 IZ524394 SV524394 ACR524394 AMN524394 AWJ524394 BGF524394 BQB524394 BZX524394 CJT524394 CTP524394 DDL524394 DNH524394 DXD524394 EGZ524394 EQV524394 FAR524394 FKN524394 FUJ524394 GEF524394 GOB524394 GXX524394 HHT524394 HRP524394 IBL524394 ILH524394 IVD524394 JEZ524394 JOV524394 JYR524394 KIN524394 KSJ524394 LCF524394 LMB524394 LVX524394 MFT524394 MPP524394 MZL524394 NJH524394 NTD524394 OCZ524394 OMV524394 OWR524394 PGN524394 PQJ524394 QAF524394 QKB524394 QTX524394 RDT524394 RNP524394 RXL524394 SHH524394 SRD524394 TAZ524394 TKV524394 TUR524394 UEN524394 UOJ524394 UYF524394 VIB524394 VRX524394 WBT524394 WLP524394 WVL524394 D589930 IZ589930 SV589930 ACR589930 AMN589930 AWJ589930 BGF589930 BQB589930 BZX589930 CJT589930 CTP589930 DDL589930 DNH589930 DXD589930 EGZ589930 EQV589930 FAR589930 FKN589930 FUJ589930 GEF589930 GOB589930 GXX589930 HHT589930 HRP589930 IBL589930 ILH589930 IVD589930 JEZ589930 JOV589930 JYR589930 KIN589930 KSJ589930 LCF589930 LMB589930 LVX589930 MFT589930 MPP589930 MZL589930 NJH589930 NTD589930 OCZ589930 OMV589930 OWR589930 PGN589930 PQJ589930 QAF589930 QKB589930 QTX589930 RDT589930 RNP589930 RXL589930 SHH589930 SRD589930 TAZ589930 TKV589930 TUR589930 UEN589930 UOJ589930 UYF589930 VIB589930 VRX589930 WBT589930 WLP589930 WVL589930 D655466 IZ655466 SV655466 ACR655466 AMN655466 AWJ655466 BGF655466 BQB655466 BZX655466 CJT655466 CTP655466 DDL655466 DNH655466 DXD655466 EGZ655466 EQV655466 FAR655466 FKN655466 FUJ655466 GEF655466 GOB655466 GXX655466 HHT655466 HRP655466 IBL655466 ILH655466 IVD655466 JEZ655466 JOV655466 JYR655466 KIN655466 KSJ655466 LCF655466 LMB655466 LVX655466 MFT655466 MPP655466 MZL655466 NJH655466 NTD655466 OCZ655466 OMV655466 OWR655466 PGN655466 PQJ655466 QAF655466 QKB655466 QTX655466 RDT655466 RNP655466 RXL655466 SHH655466 SRD655466 TAZ655466 TKV655466 TUR655466 UEN655466 UOJ655466 UYF655466 VIB655466 VRX655466 WBT655466 WLP655466 WVL655466 D721002 IZ721002 SV721002 ACR721002 AMN721002 AWJ721002 BGF721002 BQB721002 BZX721002 CJT721002 CTP721002 DDL721002 DNH721002 DXD721002 EGZ721002 EQV721002 FAR721002 FKN721002 FUJ721002 GEF721002 GOB721002 GXX721002 HHT721002 HRP721002 IBL721002 ILH721002 IVD721002 JEZ721002 JOV721002 JYR721002 KIN721002 KSJ721002 LCF721002 LMB721002 LVX721002 MFT721002 MPP721002 MZL721002 NJH721002 NTD721002 OCZ721002 OMV721002 OWR721002 PGN721002 PQJ721002 QAF721002 QKB721002 QTX721002 RDT721002 RNP721002 RXL721002 SHH721002 SRD721002 TAZ721002 TKV721002 TUR721002 UEN721002 UOJ721002 UYF721002 VIB721002 VRX721002 WBT721002 WLP721002 WVL721002 D786538 IZ786538 SV786538 ACR786538 AMN786538 AWJ786538 BGF786538 BQB786538 BZX786538 CJT786538 CTP786538 DDL786538 DNH786538 DXD786538 EGZ786538 EQV786538 FAR786538 FKN786538 FUJ786538 GEF786538 GOB786538 GXX786538 HHT786538 HRP786538 IBL786538 ILH786538 IVD786538 JEZ786538 JOV786538 JYR786538 KIN786538 KSJ786538 LCF786538 LMB786538 LVX786538 MFT786538 MPP786538 MZL786538 NJH786538 NTD786538 OCZ786538 OMV786538 OWR786538 PGN786538 PQJ786538 QAF786538 QKB786538 QTX786538 RDT786538 RNP786538 RXL786538 SHH786538 SRD786538 TAZ786538 TKV786538 TUR786538 UEN786538 UOJ786538 UYF786538 VIB786538 VRX786538 WBT786538 WLP786538 WVL786538 D852074 IZ852074 SV852074 ACR852074 AMN852074 AWJ852074 BGF852074 BQB852074 BZX852074 CJT852074 CTP852074 DDL852074 DNH852074 DXD852074 EGZ852074 EQV852074 FAR852074 FKN852074 FUJ852074 GEF852074 GOB852074 GXX852074 HHT852074 HRP852074 IBL852074 ILH852074 IVD852074 JEZ852074 JOV852074 JYR852074 KIN852074 KSJ852074 LCF852074 LMB852074 LVX852074 MFT852074 MPP852074 MZL852074 NJH852074 NTD852074 OCZ852074 OMV852074 OWR852074 PGN852074 PQJ852074 QAF852074 QKB852074 QTX852074 RDT852074 RNP852074 RXL852074 SHH852074 SRD852074 TAZ852074 TKV852074 TUR852074 UEN852074 UOJ852074 UYF852074 VIB852074 VRX852074 WBT852074 WLP852074 WVL852074 D917610 IZ917610 SV917610 ACR917610 AMN917610 AWJ917610 BGF917610 BQB917610 BZX917610 CJT917610 CTP917610 DDL917610 DNH917610 DXD917610 EGZ917610 EQV917610 FAR917610 FKN917610 FUJ917610 GEF917610 GOB917610 GXX917610 HHT917610 HRP917610 IBL917610 ILH917610 IVD917610 JEZ917610 JOV917610 JYR917610 KIN917610 KSJ917610 LCF917610 LMB917610 LVX917610 MFT917610 MPP917610 MZL917610 NJH917610 NTD917610 OCZ917610 OMV917610 OWR917610 PGN917610 PQJ917610 QAF917610 QKB917610 QTX917610 RDT917610 RNP917610 RXL917610 SHH917610 SRD917610 TAZ917610 TKV917610 TUR917610 UEN917610 UOJ917610 UYF917610 VIB917610 VRX917610 WBT917610 WLP917610 WVL917610 D983146 IZ983146 SV983146 ACR983146 AMN983146 AWJ983146 BGF983146 BQB983146 BZX983146 CJT983146 CTP983146 DDL983146 DNH983146 DXD983146 EGZ983146 EQV983146 FAR983146 FKN983146 FUJ983146 GEF983146 GOB983146 GXX983146 HHT983146 HRP983146 IBL983146 ILH983146 IVD983146 JEZ983146 JOV983146 JYR983146 KIN983146 KSJ983146 LCF983146 LMB983146 LVX983146 MFT983146 MPP983146 MZL983146 NJH983146 NTD983146 OCZ983146 OMV983146 OWR983146 PGN983146 PQJ983146 QAF983146 QKB983146 QTX983146 RDT983146 RNP983146 RXL983146 SHH983146 SRD983146 TAZ983146 TKV983146 TUR983146 UEN983146 UOJ983146 UYF983146 VIB983146 VRX983146 WBT983146 WLP983146 WVL983146">
      <formula1>$BA$20:$BA$24</formula1>
    </dataValidation>
    <dataValidation type="list" allowBlank="1" showInputMessage="1" showErrorMessage="1" sqref="D107 IZ107 SV107 ACR107 AMN107 AWJ107 BGF107 BQB107 BZX107 CJT107 CTP107 DDL107 DNH107 DXD107 EGZ107 EQV107 FAR107 FKN107 FUJ107 GEF107 GOB107 GXX107 HHT107 HRP107 IBL107 ILH107 IVD107 JEZ107 JOV107 JYR107 KIN107 KSJ107 LCF107 LMB107 LVX107 MFT107 MPP107 MZL107 NJH107 NTD107 OCZ107 OMV107 OWR107 PGN107 PQJ107 QAF107 QKB107 QTX107 RDT107 RNP107 RXL107 SHH107 SRD107 TAZ107 TKV107 TUR107 UEN107 UOJ107 UYF107 VIB107 VRX107 WBT107 WLP107 WVL107 D65643 IZ65643 SV65643 ACR65643 AMN65643 AWJ65643 BGF65643 BQB65643 BZX65643 CJT65643 CTP65643 DDL65643 DNH65643 DXD65643 EGZ65643 EQV65643 FAR65643 FKN65643 FUJ65643 GEF65643 GOB65643 GXX65643 HHT65643 HRP65643 IBL65643 ILH65643 IVD65643 JEZ65643 JOV65643 JYR65643 KIN65643 KSJ65643 LCF65643 LMB65643 LVX65643 MFT65643 MPP65643 MZL65643 NJH65643 NTD65643 OCZ65643 OMV65643 OWR65643 PGN65643 PQJ65643 QAF65643 QKB65643 QTX65643 RDT65643 RNP65643 RXL65643 SHH65643 SRD65643 TAZ65643 TKV65643 TUR65643 UEN65643 UOJ65643 UYF65643 VIB65643 VRX65643 WBT65643 WLP65643 WVL65643 D131179 IZ131179 SV131179 ACR131179 AMN131179 AWJ131179 BGF131179 BQB131179 BZX131179 CJT131179 CTP131179 DDL131179 DNH131179 DXD131179 EGZ131179 EQV131179 FAR131179 FKN131179 FUJ131179 GEF131179 GOB131179 GXX131179 HHT131179 HRP131179 IBL131179 ILH131179 IVD131179 JEZ131179 JOV131179 JYR131179 KIN131179 KSJ131179 LCF131179 LMB131179 LVX131179 MFT131179 MPP131179 MZL131179 NJH131179 NTD131179 OCZ131179 OMV131179 OWR131179 PGN131179 PQJ131179 QAF131179 QKB131179 QTX131179 RDT131179 RNP131179 RXL131179 SHH131179 SRD131179 TAZ131179 TKV131179 TUR131179 UEN131179 UOJ131179 UYF131179 VIB131179 VRX131179 WBT131179 WLP131179 WVL131179 D196715 IZ196715 SV196715 ACR196715 AMN196715 AWJ196715 BGF196715 BQB196715 BZX196715 CJT196715 CTP196715 DDL196715 DNH196715 DXD196715 EGZ196715 EQV196715 FAR196715 FKN196715 FUJ196715 GEF196715 GOB196715 GXX196715 HHT196715 HRP196715 IBL196715 ILH196715 IVD196715 JEZ196715 JOV196715 JYR196715 KIN196715 KSJ196715 LCF196715 LMB196715 LVX196715 MFT196715 MPP196715 MZL196715 NJH196715 NTD196715 OCZ196715 OMV196715 OWR196715 PGN196715 PQJ196715 QAF196715 QKB196715 QTX196715 RDT196715 RNP196715 RXL196715 SHH196715 SRD196715 TAZ196715 TKV196715 TUR196715 UEN196715 UOJ196715 UYF196715 VIB196715 VRX196715 WBT196715 WLP196715 WVL196715 D262251 IZ262251 SV262251 ACR262251 AMN262251 AWJ262251 BGF262251 BQB262251 BZX262251 CJT262251 CTP262251 DDL262251 DNH262251 DXD262251 EGZ262251 EQV262251 FAR262251 FKN262251 FUJ262251 GEF262251 GOB262251 GXX262251 HHT262251 HRP262251 IBL262251 ILH262251 IVD262251 JEZ262251 JOV262251 JYR262251 KIN262251 KSJ262251 LCF262251 LMB262251 LVX262251 MFT262251 MPP262251 MZL262251 NJH262251 NTD262251 OCZ262251 OMV262251 OWR262251 PGN262251 PQJ262251 QAF262251 QKB262251 QTX262251 RDT262251 RNP262251 RXL262251 SHH262251 SRD262251 TAZ262251 TKV262251 TUR262251 UEN262251 UOJ262251 UYF262251 VIB262251 VRX262251 WBT262251 WLP262251 WVL262251 D327787 IZ327787 SV327787 ACR327787 AMN327787 AWJ327787 BGF327787 BQB327787 BZX327787 CJT327787 CTP327787 DDL327787 DNH327787 DXD327787 EGZ327787 EQV327787 FAR327787 FKN327787 FUJ327787 GEF327787 GOB327787 GXX327787 HHT327787 HRP327787 IBL327787 ILH327787 IVD327787 JEZ327787 JOV327787 JYR327787 KIN327787 KSJ327787 LCF327787 LMB327787 LVX327787 MFT327787 MPP327787 MZL327787 NJH327787 NTD327787 OCZ327787 OMV327787 OWR327787 PGN327787 PQJ327787 QAF327787 QKB327787 QTX327787 RDT327787 RNP327787 RXL327787 SHH327787 SRD327787 TAZ327787 TKV327787 TUR327787 UEN327787 UOJ327787 UYF327787 VIB327787 VRX327787 WBT327787 WLP327787 WVL327787 D393323 IZ393323 SV393323 ACR393323 AMN393323 AWJ393323 BGF393323 BQB393323 BZX393323 CJT393323 CTP393323 DDL393323 DNH393323 DXD393323 EGZ393323 EQV393323 FAR393323 FKN393323 FUJ393323 GEF393323 GOB393323 GXX393323 HHT393323 HRP393323 IBL393323 ILH393323 IVD393323 JEZ393323 JOV393323 JYR393323 KIN393323 KSJ393323 LCF393323 LMB393323 LVX393323 MFT393323 MPP393323 MZL393323 NJH393323 NTD393323 OCZ393323 OMV393323 OWR393323 PGN393323 PQJ393323 QAF393323 QKB393323 QTX393323 RDT393323 RNP393323 RXL393323 SHH393323 SRD393323 TAZ393323 TKV393323 TUR393323 UEN393323 UOJ393323 UYF393323 VIB393323 VRX393323 WBT393323 WLP393323 WVL393323 D458859 IZ458859 SV458859 ACR458859 AMN458859 AWJ458859 BGF458859 BQB458859 BZX458859 CJT458859 CTP458859 DDL458859 DNH458859 DXD458859 EGZ458859 EQV458859 FAR458859 FKN458859 FUJ458859 GEF458859 GOB458859 GXX458859 HHT458859 HRP458859 IBL458859 ILH458859 IVD458859 JEZ458859 JOV458859 JYR458859 KIN458859 KSJ458859 LCF458859 LMB458859 LVX458859 MFT458859 MPP458859 MZL458859 NJH458859 NTD458859 OCZ458859 OMV458859 OWR458859 PGN458859 PQJ458859 QAF458859 QKB458859 QTX458859 RDT458859 RNP458859 RXL458859 SHH458859 SRD458859 TAZ458859 TKV458859 TUR458859 UEN458859 UOJ458859 UYF458859 VIB458859 VRX458859 WBT458859 WLP458859 WVL458859 D524395 IZ524395 SV524395 ACR524395 AMN524395 AWJ524395 BGF524395 BQB524395 BZX524395 CJT524395 CTP524395 DDL524395 DNH524395 DXD524395 EGZ524395 EQV524395 FAR524395 FKN524395 FUJ524395 GEF524395 GOB524395 GXX524395 HHT524395 HRP524395 IBL524395 ILH524395 IVD524395 JEZ524395 JOV524395 JYR524395 KIN524395 KSJ524395 LCF524395 LMB524395 LVX524395 MFT524395 MPP524395 MZL524395 NJH524395 NTD524395 OCZ524395 OMV524395 OWR524395 PGN524395 PQJ524395 QAF524395 QKB524395 QTX524395 RDT524395 RNP524395 RXL524395 SHH524395 SRD524395 TAZ524395 TKV524395 TUR524395 UEN524395 UOJ524395 UYF524395 VIB524395 VRX524395 WBT524395 WLP524395 WVL524395 D589931 IZ589931 SV589931 ACR589931 AMN589931 AWJ589931 BGF589931 BQB589931 BZX589931 CJT589931 CTP589931 DDL589931 DNH589931 DXD589931 EGZ589931 EQV589931 FAR589931 FKN589931 FUJ589931 GEF589931 GOB589931 GXX589931 HHT589931 HRP589931 IBL589931 ILH589931 IVD589931 JEZ589931 JOV589931 JYR589931 KIN589931 KSJ589931 LCF589931 LMB589931 LVX589931 MFT589931 MPP589931 MZL589931 NJH589931 NTD589931 OCZ589931 OMV589931 OWR589931 PGN589931 PQJ589931 QAF589931 QKB589931 QTX589931 RDT589931 RNP589931 RXL589931 SHH589931 SRD589931 TAZ589931 TKV589931 TUR589931 UEN589931 UOJ589931 UYF589931 VIB589931 VRX589931 WBT589931 WLP589931 WVL589931 D655467 IZ655467 SV655467 ACR655467 AMN655467 AWJ655467 BGF655467 BQB655467 BZX655467 CJT655467 CTP655467 DDL655467 DNH655467 DXD655467 EGZ655467 EQV655467 FAR655467 FKN655467 FUJ655467 GEF655467 GOB655467 GXX655467 HHT655467 HRP655467 IBL655467 ILH655467 IVD655467 JEZ655467 JOV655467 JYR655467 KIN655467 KSJ655467 LCF655467 LMB655467 LVX655467 MFT655467 MPP655467 MZL655467 NJH655467 NTD655467 OCZ655467 OMV655467 OWR655467 PGN655467 PQJ655467 QAF655467 QKB655467 QTX655467 RDT655467 RNP655467 RXL655467 SHH655467 SRD655467 TAZ655467 TKV655467 TUR655467 UEN655467 UOJ655467 UYF655467 VIB655467 VRX655467 WBT655467 WLP655467 WVL655467 D721003 IZ721003 SV721003 ACR721003 AMN721003 AWJ721003 BGF721003 BQB721003 BZX721003 CJT721003 CTP721003 DDL721003 DNH721003 DXD721003 EGZ721003 EQV721003 FAR721003 FKN721003 FUJ721003 GEF721003 GOB721003 GXX721003 HHT721003 HRP721003 IBL721003 ILH721003 IVD721003 JEZ721003 JOV721003 JYR721003 KIN721003 KSJ721003 LCF721003 LMB721003 LVX721003 MFT721003 MPP721003 MZL721003 NJH721003 NTD721003 OCZ721003 OMV721003 OWR721003 PGN721003 PQJ721003 QAF721003 QKB721003 QTX721003 RDT721003 RNP721003 RXL721003 SHH721003 SRD721003 TAZ721003 TKV721003 TUR721003 UEN721003 UOJ721003 UYF721003 VIB721003 VRX721003 WBT721003 WLP721003 WVL721003 D786539 IZ786539 SV786539 ACR786539 AMN786539 AWJ786539 BGF786539 BQB786539 BZX786539 CJT786539 CTP786539 DDL786539 DNH786539 DXD786539 EGZ786539 EQV786539 FAR786539 FKN786539 FUJ786539 GEF786539 GOB786539 GXX786539 HHT786539 HRP786539 IBL786539 ILH786539 IVD786539 JEZ786539 JOV786539 JYR786539 KIN786539 KSJ786539 LCF786539 LMB786539 LVX786539 MFT786539 MPP786539 MZL786539 NJH786539 NTD786539 OCZ786539 OMV786539 OWR786539 PGN786539 PQJ786539 QAF786539 QKB786539 QTX786539 RDT786539 RNP786539 RXL786539 SHH786539 SRD786539 TAZ786539 TKV786539 TUR786539 UEN786539 UOJ786539 UYF786539 VIB786539 VRX786539 WBT786539 WLP786539 WVL786539 D852075 IZ852075 SV852075 ACR852075 AMN852075 AWJ852075 BGF852075 BQB852075 BZX852075 CJT852075 CTP852075 DDL852075 DNH852075 DXD852075 EGZ852075 EQV852075 FAR852075 FKN852075 FUJ852075 GEF852075 GOB852075 GXX852075 HHT852075 HRP852075 IBL852075 ILH852075 IVD852075 JEZ852075 JOV852075 JYR852075 KIN852075 KSJ852075 LCF852075 LMB852075 LVX852075 MFT852075 MPP852075 MZL852075 NJH852075 NTD852075 OCZ852075 OMV852075 OWR852075 PGN852075 PQJ852075 QAF852075 QKB852075 QTX852075 RDT852075 RNP852075 RXL852075 SHH852075 SRD852075 TAZ852075 TKV852075 TUR852075 UEN852075 UOJ852075 UYF852075 VIB852075 VRX852075 WBT852075 WLP852075 WVL852075 D917611 IZ917611 SV917611 ACR917611 AMN917611 AWJ917611 BGF917611 BQB917611 BZX917611 CJT917611 CTP917611 DDL917611 DNH917611 DXD917611 EGZ917611 EQV917611 FAR917611 FKN917611 FUJ917611 GEF917611 GOB917611 GXX917611 HHT917611 HRP917611 IBL917611 ILH917611 IVD917611 JEZ917611 JOV917611 JYR917611 KIN917611 KSJ917611 LCF917611 LMB917611 LVX917611 MFT917611 MPP917611 MZL917611 NJH917611 NTD917611 OCZ917611 OMV917611 OWR917611 PGN917611 PQJ917611 QAF917611 QKB917611 QTX917611 RDT917611 RNP917611 RXL917611 SHH917611 SRD917611 TAZ917611 TKV917611 TUR917611 UEN917611 UOJ917611 UYF917611 VIB917611 VRX917611 WBT917611 WLP917611 WVL917611 D983147 IZ983147 SV983147 ACR983147 AMN983147 AWJ983147 BGF983147 BQB983147 BZX983147 CJT983147 CTP983147 DDL983147 DNH983147 DXD983147 EGZ983147 EQV983147 FAR983147 FKN983147 FUJ983147 GEF983147 GOB983147 GXX983147 HHT983147 HRP983147 IBL983147 ILH983147 IVD983147 JEZ983147 JOV983147 JYR983147 KIN983147 KSJ983147 LCF983147 LMB983147 LVX983147 MFT983147 MPP983147 MZL983147 NJH983147 NTD983147 OCZ983147 OMV983147 OWR983147 PGN983147 PQJ983147 QAF983147 QKB983147 QTX983147 RDT983147 RNP983147 RXL983147 SHH983147 SRD983147 TAZ983147 TKV983147 TUR983147 UEN983147 UOJ983147 UYF983147 VIB983147 VRX983147 WBT983147 WLP983147 WVL983147">
      <formula1>$BB$20:$BB$24</formula1>
    </dataValidation>
    <dataValidation type="list" allowBlank="1" showInputMessage="1" showErrorMessage="1" sqref="D110 IZ110 SV110 ACR110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WLP110 WVL110 D65646 IZ65646 SV65646 ACR65646 AMN65646 AWJ65646 BGF65646 BQB65646 BZX65646 CJT65646 CTP65646 DDL65646 DNH65646 DXD65646 EGZ65646 EQV65646 FAR65646 FKN65646 FUJ65646 GEF65646 GOB65646 GXX65646 HHT65646 HRP65646 IBL65646 ILH65646 IVD65646 JEZ65646 JOV65646 JYR65646 KIN65646 KSJ65646 LCF65646 LMB65646 LVX65646 MFT65646 MPP65646 MZL65646 NJH65646 NTD65646 OCZ65646 OMV65646 OWR65646 PGN65646 PQJ65646 QAF65646 QKB65646 QTX65646 RDT65646 RNP65646 RXL65646 SHH65646 SRD65646 TAZ65646 TKV65646 TUR65646 UEN65646 UOJ65646 UYF65646 VIB65646 VRX65646 WBT65646 WLP65646 WVL65646 D131182 IZ131182 SV131182 ACR131182 AMN131182 AWJ131182 BGF131182 BQB131182 BZX131182 CJT131182 CTP131182 DDL131182 DNH131182 DXD131182 EGZ131182 EQV131182 FAR131182 FKN131182 FUJ131182 GEF131182 GOB131182 GXX131182 HHT131182 HRP131182 IBL131182 ILH131182 IVD131182 JEZ131182 JOV131182 JYR131182 KIN131182 KSJ131182 LCF131182 LMB131182 LVX131182 MFT131182 MPP131182 MZL131182 NJH131182 NTD131182 OCZ131182 OMV131182 OWR131182 PGN131182 PQJ131182 QAF131182 QKB131182 QTX131182 RDT131182 RNP131182 RXL131182 SHH131182 SRD131182 TAZ131182 TKV131182 TUR131182 UEN131182 UOJ131182 UYF131182 VIB131182 VRX131182 WBT131182 WLP131182 WVL131182 D196718 IZ196718 SV196718 ACR196718 AMN196718 AWJ196718 BGF196718 BQB196718 BZX196718 CJT196718 CTP196718 DDL196718 DNH196718 DXD196718 EGZ196718 EQV196718 FAR196718 FKN196718 FUJ196718 GEF196718 GOB196718 GXX196718 HHT196718 HRP196718 IBL196718 ILH196718 IVD196718 JEZ196718 JOV196718 JYR196718 KIN196718 KSJ196718 LCF196718 LMB196718 LVX196718 MFT196718 MPP196718 MZL196718 NJH196718 NTD196718 OCZ196718 OMV196718 OWR196718 PGN196718 PQJ196718 QAF196718 QKB196718 QTX196718 RDT196718 RNP196718 RXL196718 SHH196718 SRD196718 TAZ196718 TKV196718 TUR196718 UEN196718 UOJ196718 UYF196718 VIB196718 VRX196718 WBT196718 WLP196718 WVL196718 D262254 IZ262254 SV262254 ACR262254 AMN262254 AWJ262254 BGF262254 BQB262254 BZX262254 CJT262254 CTP262254 DDL262254 DNH262254 DXD262254 EGZ262254 EQV262254 FAR262254 FKN262254 FUJ262254 GEF262254 GOB262254 GXX262254 HHT262254 HRP262254 IBL262254 ILH262254 IVD262254 JEZ262254 JOV262254 JYR262254 KIN262254 KSJ262254 LCF262254 LMB262254 LVX262254 MFT262254 MPP262254 MZL262254 NJH262254 NTD262254 OCZ262254 OMV262254 OWR262254 PGN262254 PQJ262254 QAF262254 QKB262254 QTX262254 RDT262254 RNP262254 RXL262254 SHH262254 SRD262254 TAZ262254 TKV262254 TUR262254 UEN262254 UOJ262254 UYF262254 VIB262254 VRX262254 WBT262254 WLP262254 WVL262254 D327790 IZ327790 SV327790 ACR327790 AMN327790 AWJ327790 BGF327790 BQB327790 BZX327790 CJT327790 CTP327790 DDL327790 DNH327790 DXD327790 EGZ327790 EQV327790 FAR327790 FKN327790 FUJ327790 GEF327790 GOB327790 GXX327790 HHT327790 HRP327790 IBL327790 ILH327790 IVD327790 JEZ327790 JOV327790 JYR327790 KIN327790 KSJ327790 LCF327790 LMB327790 LVX327790 MFT327790 MPP327790 MZL327790 NJH327790 NTD327790 OCZ327790 OMV327790 OWR327790 PGN327790 PQJ327790 QAF327790 QKB327790 QTX327790 RDT327790 RNP327790 RXL327790 SHH327790 SRD327790 TAZ327790 TKV327790 TUR327790 UEN327790 UOJ327790 UYF327790 VIB327790 VRX327790 WBT327790 WLP327790 WVL327790 D393326 IZ393326 SV393326 ACR393326 AMN393326 AWJ393326 BGF393326 BQB393326 BZX393326 CJT393326 CTP393326 DDL393326 DNH393326 DXD393326 EGZ393326 EQV393326 FAR393326 FKN393326 FUJ393326 GEF393326 GOB393326 GXX393326 HHT393326 HRP393326 IBL393326 ILH393326 IVD393326 JEZ393326 JOV393326 JYR393326 KIN393326 KSJ393326 LCF393326 LMB393326 LVX393326 MFT393326 MPP393326 MZL393326 NJH393326 NTD393326 OCZ393326 OMV393326 OWR393326 PGN393326 PQJ393326 QAF393326 QKB393326 QTX393326 RDT393326 RNP393326 RXL393326 SHH393326 SRD393326 TAZ393326 TKV393326 TUR393326 UEN393326 UOJ393326 UYF393326 VIB393326 VRX393326 WBT393326 WLP393326 WVL393326 D458862 IZ458862 SV458862 ACR458862 AMN458862 AWJ458862 BGF458862 BQB458862 BZX458862 CJT458862 CTP458862 DDL458862 DNH458862 DXD458862 EGZ458862 EQV458862 FAR458862 FKN458862 FUJ458862 GEF458862 GOB458862 GXX458862 HHT458862 HRP458862 IBL458862 ILH458862 IVD458862 JEZ458862 JOV458862 JYR458862 KIN458862 KSJ458862 LCF458862 LMB458862 LVX458862 MFT458862 MPP458862 MZL458862 NJH458862 NTD458862 OCZ458862 OMV458862 OWR458862 PGN458862 PQJ458862 QAF458862 QKB458862 QTX458862 RDT458862 RNP458862 RXL458862 SHH458862 SRD458862 TAZ458862 TKV458862 TUR458862 UEN458862 UOJ458862 UYF458862 VIB458862 VRX458862 WBT458862 WLP458862 WVL458862 D524398 IZ524398 SV524398 ACR524398 AMN524398 AWJ524398 BGF524398 BQB524398 BZX524398 CJT524398 CTP524398 DDL524398 DNH524398 DXD524398 EGZ524398 EQV524398 FAR524398 FKN524398 FUJ524398 GEF524398 GOB524398 GXX524398 HHT524398 HRP524398 IBL524398 ILH524398 IVD524398 JEZ524398 JOV524398 JYR524398 KIN524398 KSJ524398 LCF524398 LMB524398 LVX524398 MFT524398 MPP524398 MZL524398 NJH524398 NTD524398 OCZ524398 OMV524398 OWR524398 PGN524398 PQJ524398 QAF524398 QKB524398 QTX524398 RDT524398 RNP524398 RXL524398 SHH524398 SRD524398 TAZ524398 TKV524398 TUR524398 UEN524398 UOJ524398 UYF524398 VIB524398 VRX524398 WBT524398 WLP524398 WVL524398 D589934 IZ589934 SV589934 ACR589934 AMN589934 AWJ589934 BGF589934 BQB589934 BZX589934 CJT589934 CTP589934 DDL589934 DNH589934 DXD589934 EGZ589934 EQV589934 FAR589934 FKN589934 FUJ589934 GEF589934 GOB589934 GXX589934 HHT589934 HRP589934 IBL589934 ILH589934 IVD589934 JEZ589934 JOV589934 JYR589934 KIN589934 KSJ589934 LCF589934 LMB589934 LVX589934 MFT589934 MPP589934 MZL589934 NJH589934 NTD589934 OCZ589934 OMV589934 OWR589934 PGN589934 PQJ589934 QAF589934 QKB589934 QTX589934 RDT589934 RNP589934 RXL589934 SHH589934 SRD589934 TAZ589934 TKV589934 TUR589934 UEN589934 UOJ589934 UYF589934 VIB589934 VRX589934 WBT589934 WLP589934 WVL589934 D655470 IZ655470 SV655470 ACR655470 AMN655470 AWJ655470 BGF655470 BQB655470 BZX655470 CJT655470 CTP655470 DDL655470 DNH655470 DXD655470 EGZ655470 EQV655470 FAR655470 FKN655470 FUJ655470 GEF655470 GOB655470 GXX655470 HHT655470 HRP655470 IBL655470 ILH655470 IVD655470 JEZ655470 JOV655470 JYR655470 KIN655470 KSJ655470 LCF655470 LMB655470 LVX655470 MFT655470 MPP655470 MZL655470 NJH655470 NTD655470 OCZ655470 OMV655470 OWR655470 PGN655470 PQJ655470 QAF655470 QKB655470 QTX655470 RDT655470 RNP655470 RXL655470 SHH655470 SRD655470 TAZ655470 TKV655470 TUR655470 UEN655470 UOJ655470 UYF655470 VIB655470 VRX655470 WBT655470 WLP655470 WVL655470 D721006 IZ721006 SV721006 ACR721006 AMN721006 AWJ721006 BGF721006 BQB721006 BZX721006 CJT721006 CTP721006 DDL721006 DNH721006 DXD721006 EGZ721006 EQV721006 FAR721006 FKN721006 FUJ721006 GEF721006 GOB721006 GXX721006 HHT721006 HRP721006 IBL721006 ILH721006 IVD721006 JEZ721006 JOV721006 JYR721006 KIN721006 KSJ721006 LCF721006 LMB721006 LVX721006 MFT721006 MPP721006 MZL721006 NJH721006 NTD721006 OCZ721006 OMV721006 OWR721006 PGN721006 PQJ721006 QAF721006 QKB721006 QTX721006 RDT721006 RNP721006 RXL721006 SHH721006 SRD721006 TAZ721006 TKV721006 TUR721006 UEN721006 UOJ721006 UYF721006 VIB721006 VRX721006 WBT721006 WLP721006 WVL721006 D786542 IZ786542 SV786542 ACR786542 AMN786542 AWJ786542 BGF786542 BQB786542 BZX786542 CJT786542 CTP786542 DDL786542 DNH786542 DXD786542 EGZ786542 EQV786542 FAR786542 FKN786542 FUJ786542 GEF786542 GOB786542 GXX786542 HHT786542 HRP786542 IBL786542 ILH786542 IVD786542 JEZ786542 JOV786542 JYR786542 KIN786542 KSJ786542 LCF786542 LMB786542 LVX786542 MFT786542 MPP786542 MZL786542 NJH786542 NTD786542 OCZ786542 OMV786542 OWR786542 PGN786542 PQJ786542 QAF786542 QKB786542 QTX786542 RDT786542 RNP786542 RXL786542 SHH786542 SRD786542 TAZ786542 TKV786542 TUR786542 UEN786542 UOJ786542 UYF786542 VIB786542 VRX786542 WBT786542 WLP786542 WVL786542 D852078 IZ852078 SV852078 ACR852078 AMN852078 AWJ852078 BGF852078 BQB852078 BZX852078 CJT852078 CTP852078 DDL852078 DNH852078 DXD852078 EGZ852078 EQV852078 FAR852078 FKN852078 FUJ852078 GEF852078 GOB852078 GXX852078 HHT852078 HRP852078 IBL852078 ILH852078 IVD852078 JEZ852078 JOV852078 JYR852078 KIN852078 KSJ852078 LCF852078 LMB852078 LVX852078 MFT852078 MPP852078 MZL852078 NJH852078 NTD852078 OCZ852078 OMV852078 OWR852078 PGN852078 PQJ852078 QAF852078 QKB852078 QTX852078 RDT852078 RNP852078 RXL852078 SHH852078 SRD852078 TAZ852078 TKV852078 TUR852078 UEN852078 UOJ852078 UYF852078 VIB852078 VRX852078 WBT852078 WLP852078 WVL852078 D917614 IZ917614 SV917614 ACR917614 AMN917614 AWJ917614 BGF917614 BQB917614 BZX917614 CJT917614 CTP917614 DDL917614 DNH917614 DXD917614 EGZ917614 EQV917614 FAR917614 FKN917614 FUJ917614 GEF917614 GOB917614 GXX917614 HHT917614 HRP917614 IBL917614 ILH917614 IVD917614 JEZ917614 JOV917614 JYR917614 KIN917614 KSJ917614 LCF917614 LMB917614 LVX917614 MFT917614 MPP917614 MZL917614 NJH917614 NTD917614 OCZ917614 OMV917614 OWR917614 PGN917614 PQJ917614 QAF917614 QKB917614 QTX917614 RDT917614 RNP917614 RXL917614 SHH917614 SRD917614 TAZ917614 TKV917614 TUR917614 UEN917614 UOJ917614 UYF917614 VIB917614 VRX917614 WBT917614 WLP917614 WVL917614 D983150 IZ983150 SV983150 ACR983150 AMN983150 AWJ983150 BGF983150 BQB983150 BZX983150 CJT983150 CTP983150 DDL983150 DNH983150 DXD983150 EGZ983150 EQV983150 FAR983150 FKN983150 FUJ983150 GEF983150 GOB983150 GXX983150 HHT983150 HRP983150 IBL983150 ILH983150 IVD983150 JEZ983150 JOV983150 JYR983150 KIN983150 KSJ983150 LCF983150 LMB983150 LVX983150 MFT983150 MPP983150 MZL983150 NJH983150 NTD983150 OCZ983150 OMV983150 OWR983150 PGN983150 PQJ983150 QAF983150 QKB983150 QTX983150 RDT983150 RNP983150 RXL983150 SHH983150 SRD983150 TAZ983150 TKV983150 TUR983150 UEN983150 UOJ983150 UYF983150 VIB983150 VRX983150 WBT983150 WLP983150 WVL983150">
      <formula1>$BE$20:$BE$24</formula1>
    </dataValidation>
    <dataValidation type="list" allowBlank="1" showInputMessage="1" showErrorMessage="1" sqref="D112 IZ112 SV112 ACR112 AMN112 AWJ112 BGF112 BQB112 BZX112 CJT112 CTP112 DDL112 DNH112 DXD112 EGZ112 EQV112 FAR112 FKN112 FUJ112 GEF112 GOB112 GXX112 HHT112 HRP112 IBL112 ILH112 IVD112 JEZ112 JOV112 JYR112 KIN112 KSJ112 LCF112 LMB112 LVX112 MFT112 MPP112 MZL112 NJH112 NTD112 OCZ112 OMV112 OWR112 PGN112 PQJ112 QAF112 QKB112 QTX112 RDT112 RNP112 RXL112 SHH112 SRD112 TAZ112 TKV112 TUR112 UEN112 UOJ112 UYF112 VIB112 VRX112 WBT112 WLP112 WVL112 D65648 IZ65648 SV65648 ACR65648 AMN65648 AWJ65648 BGF65648 BQB65648 BZX65648 CJT65648 CTP65648 DDL65648 DNH65648 DXD65648 EGZ65648 EQV65648 FAR65648 FKN65648 FUJ65648 GEF65648 GOB65648 GXX65648 HHT65648 HRP65648 IBL65648 ILH65648 IVD65648 JEZ65648 JOV65648 JYR65648 KIN65648 KSJ65648 LCF65648 LMB65648 LVX65648 MFT65648 MPP65648 MZL65648 NJH65648 NTD65648 OCZ65648 OMV65648 OWR65648 PGN65648 PQJ65648 QAF65648 QKB65648 QTX65648 RDT65648 RNP65648 RXL65648 SHH65648 SRD65648 TAZ65648 TKV65648 TUR65648 UEN65648 UOJ65648 UYF65648 VIB65648 VRX65648 WBT65648 WLP65648 WVL65648 D131184 IZ131184 SV131184 ACR131184 AMN131184 AWJ131184 BGF131184 BQB131184 BZX131184 CJT131184 CTP131184 DDL131184 DNH131184 DXD131184 EGZ131184 EQV131184 FAR131184 FKN131184 FUJ131184 GEF131184 GOB131184 GXX131184 HHT131184 HRP131184 IBL131184 ILH131184 IVD131184 JEZ131184 JOV131184 JYR131184 KIN131184 KSJ131184 LCF131184 LMB131184 LVX131184 MFT131184 MPP131184 MZL131184 NJH131184 NTD131184 OCZ131184 OMV131184 OWR131184 PGN131184 PQJ131184 QAF131184 QKB131184 QTX131184 RDT131184 RNP131184 RXL131184 SHH131184 SRD131184 TAZ131184 TKV131184 TUR131184 UEN131184 UOJ131184 UYF131184 VIB131184 VRX131184 WBT131184 WLP131184 WVL131184 D196720 IZ196720 SV196720 ACR196720 AMN196720 AWJ196720 BGF196720 BQB196720 BZX196720 CJT196720 CTP196720 DDL196720 DNH196720 DXD196720 EGZ196720 EQV196720 FAR196720 FKN196720 FUJ196720 GEF196720 GOB196720 GXX196720 HHT196720 HRP196720 IBL196720 ILH196720 IVD196720 JEZ196720 JOV196720 JYR196720 KIN196720 KSJ196720 LCF196720 LMB196720 LVX196720 MFT196720 MPP196720 MZL196720 NJH196720 NTD196720 OCZ196720 OMV196720 OWR196720 PGN196720 PQJ196720 QAF196720 QKB196720 QTX196720 RDT196720 RNP196720 RXL196720 SHH196720 SRD196720 TAZ196720 TKV196720 TUR196720 UEN196720 UOJ196720 UYF196720 VIB196720 VRX196720 WBT196720 WLP196720 WVL196720 D262256 IZ262256 SV262256 ACR262256 AMN262256 AWJ262256 BGF262256 BQB262256 BZX262256 CJT262256 CTP262256 DDL262256 DNH262256 DXD262256 EGZ262256 EQV262256 FAR262256 FKN262256 FUJ262256 GEF262256 GOB262256 GXX262256 HHT262256 HRP262256 IBL262256 ILH262256 IVD262256 JEZ262256 JOV262256 JYR262256 KIN262256 KSJ262256 LCF262256 LMB262256 LVX262256 MFT262256 MPP262256 MZL262256 NJH262256 NTD262256 OCZ262256 OMV262256 OWR262256 PGN262256 PQJ262256 QAF262256 QKB262256 QTX262256 RDT262256 RNP262256 RXL262256 SHH262256 SRD262256 TAZ262256 TKV262256 TUR262256 UEN262256 UOJ262256 UYF262256 VIB262256 VRX262256 WBT262256 WLP262256 WVL262256 D327792 IZ327792 SV327792 ACR327792 AMN327792 AWJ327792 BGF327792 BQB327792 BZX327792 CJT327792 CTP327792 DDL327792 DNH327792 DXD327792 EGZ327792 EQV327792 FAR327792 FKN327792 FUJ327792 GEF327792 GOB327792 GXX327792 HHT327792 HRP327792 IBL327792 ILH327792 IVD327792 JEZ327792 JOV327792 JYR327792 KIN327792 KSJ327792 LCF327792 LMB327792 LVX327792 MFT327792 MPP327792 MZL327792 NJH327792 NTD327792 OCZ327792 OMV327792 OWR327792 PGN327792 PQJ327792 QAF327792 QKB327792 QTX327792 RDT327792 RNP327792 RXL327792 SHH327792 SRD327792 TAZ327792 TKV327792 TUR327792 UEN327792 UOJ327792 UYF327792 VIB327792 VRX327792 WBT327792 WLP327792 WVL327792 D393328 IZ393328 SV393328 ACR393328 AMN393328 AWJ393328 BGF393328 BQB393328 BZX393328 CJT393328 CTP393328 DDL393328 DNH393328 DXD393328 EGZ393328 EQV393328 FAR393328 FKN393328 FUJ393328 GEF393328 GOB393328 GXX393328 HHT393328 HRP393328 IBL393328 ILH393328 IVD393328 JEZ393328 JOV393328 JYR393328 KIN393328 KSJ393328 LCF393328 LMB393328 LVX393328 MFT393328 MPP393328 MZL393328 NJH393328 NTD393328 OCZ393328 OMV393328 OWR393328 PGN393328 PQJ393328 QAF393328 QKB393328 QTX393328 RDT393328 RNP393328 RXL393328 SHH393328 SRD393328 TAZ393328 TKV393328 TUR393328 UEN393328 UOJ393328 UYF393328 VIB393328 VRX393328 WBT393328 WLP393328 WVL393328 D458864 IZ458864 SV458864 ACR458864 AMN458864 AWJ458864 BGF458864 BQB458864 BZX458864 CJT458864 CTP458864 DDL458864 DNH458864 DXD458864 EGZ458864 EQV458864 FAR458864 FKN458864 FUJ458864 GEF458864 GOB458864 GXX458864 HHT458864 HRP458864 IBL458864 ILH458864 IVD458864 JEZ458864 JOV458864 JYR458864 KIN458864 KSJ458864 LCF458864 LMB458864 LVX458864 MFT458864 MPP458864 MZL458864 NJH458864 NTD458864 OCZ458864 OMV458864 OWR458864 PGN458864 PQJ458864 QAF458864 QKB458864 QTX458864 RDT458864 RNP458864 RXL458864 SHH458864 SRD458864 TAZ458864 TKV458864 TUR458864 UEN458864 UOJ458864 UYF458864 VIB458864 VRX458864 WBT458864 WLP458864 WVL458864 D524400 IZ524400 SV524400 ACR524400 AMN524400 AWJ524400 BGF524400 BQB524400 BZX524400 CJT524400 CTP524400 DDL524400 DNH524400 DXD524400 EGZ524400 EQV524400 FAR524400 FKN524400 FUJ524400 GEF524400 GOB524400 GXX524400 HHT524400 HRP524400 IBL524400 ILH524400 IVD524400 JEZ524400 JOV524400 JYR524400 KIN524400 KSJ524400 LCF524400 LMB524400 LVX524400 MFT524400 MPP524400 MZL524400 NJH524400 NTD524400 OCZ524400 OMV524400 OWR524400 PGN524400 PQJ524400 QAF524400 QKB524400 QTX524400 RDT524400 RNP524400 RXL524400 SHH524400 SRD524400 TAZ524400 TKV524400 TUR524400 UEN524400 UOJ524400 UYF524400 VIB524400 VRX524400 WBT524400 WLP524400 WVL524400 D589936 IZ589936 SV589936 ACR589936 AMN589936 AWJ589936 BGF589936 BQB589936 BZX589936 CJT589936 CTP589936 DDL589936 DNH589936 DXD589936 EGZ589936 EQV589936 FAR589936 FKN589936 FUJ589936 GEF589936 GOB589936 GXX589936 HHT589936 HRP589936 IBL589936 ILH589936 IVD589936 JEZ589936 JOV589936 JYR589936 KIN589936 KSJ589936 LCF589936 LMB589936 LVX589936 MFT589936 MPP589936 MZL589936 NJH589936 NTD589936 OCZ589936 OMV589936 OWR589936 PGN589936 PQJ589936 QAF589936 QKB589936 QTX589936 RDT589936 RNP589936 RXL589936 SHH589936 SRD589936 TAZ589936 TKV589936 TUR589936 UEN589936 UOJ589936 UYF589936 VIB589936 VRX589936 WBT589936 WLP589936 WVL589936 D655472 IZ655472 SV655472 ACR655472 AMN655472 AWJ655472 BGF655472 BQB655472 BZX655472 CJT655472 CTP655472 DDL655472 DNH655472 DXD655472 EGZ655472 EQV655472 FAR655472 FKN655472 FUJ655472 GEF655472 GOB655472 GXX655472 HHT655472 HRP655472 IBL655472 ILH655472 IVD655472 JEZ655472 JOV655472 JYR655472 KIN655472 KSJ655472 LCF655472 LMB655472 LVX655472 MFT655472 MPP655472 MZL655472 NJH655472 NTD655472 OCZ655472 OMV655472 OWR655472 PGN655472 PQJ655472 QAF655472 QKB655472 QTX655472 RDT655472 RNP655472 RXL655472 SHH655472 SRD655472 TAZ655472 TKV655472 TUR655472 UEN655472 UOJ655472 UYF655472 VIB655472 VRX655472 WBT655472 WLP655472 WVL655472 D721008 IZ721008 SV721008 ACR721008 AMN721008 AWJ721008 BGF721008 BQB721008 BZX721008 CJT721008 CTP721008 DDL721008 DNH721008 DXD721008 EGZ721008 EQV721008 FAR721008 FKN721008 FUJ721008 GEF721008 GOB721008 GXX721008 HHT721008 HRP721008 IBL721008 ILH721008 IVD721008 JEZ721008 JOV721008 JYR721008 KIN721008 KSJ721008 LCF721008 LMB721008 LVX721008 MFT721008 MPP721008 MZL721008 NJH721008 NTD721008 OCZ721008 OMV721008 OWR721008 PGN721008 PQJ721008 QAF721008 QKB721008 QTX721008 RDT721008 RNP721008 RXL721008 SHH721008 SRD721008 TAZ721008 TKV721008 TUR721008 UEN721008 UOJ721008 UYF721008 VIB721008 VRX721008 WBT721008 WLP721008 WVL721008 D786544 IZ786544 SV786544 ACR786544 AMN786544 AWJ786544 BGF786544 BQB786544 BZX786544 CJT786544 CTP786544 DDL786544 DNH786544 DXD786544 EGZ786544 EQV786544 FAR786544 FKN786544 FUJ786544 GEF786544 GOB786544 GXX786544 HHT786544 HRP786544 IBL786544 ILH786544 IVD786544 JEZ786544 JOV786544 JYR786544 KIN786544 KSJ786544 LCF786544 LMB786544 LVX786544 MFT786544 MPP786544 MZL786544 NJH786544 NTD786544 OCZ786544 OMV786544 OWR786544 PGN786544 PQJ786544 QAF786544 QKB786544 QTX786544 RDT786544 RNP786544 RXL786544 SHH786544 SRD786544 TAZ786544 TKV786544 TUR786544 UEN786544 UOJ786544 UYF786544 VIB786544 VRX786544 WBT786544 WLP786544 WVL786544 D852080 IZ852080 SV852080 ACR852080 AMN852080 AWJ852080 BGF852080 BQB852080 BZX852080 CJT852080 CTP852080 DDL852080 DNH852080 DXD852080 EGZ852080 EQV852080 FAR852080 FKN852080 FUJ852080 GEF852080 GOB852080 GXX852080 HHT852080 HRP852080 IBL852080 ILH852080 IVD852080 JEZ852080 JOV852080 JYR852080 KIN852080 KSJ852080 LCF852080 LMB852080 LVX852080 MFT852080 MPP852080 MZL852080 NJH852080 NTD852080 OCZ852080 OMV852080 OWR852080 PGN852080 PQJ852080 QAF852080 QKB852080 QTX852080 RDT852080 RNP852080 RXL852080 SHH852080 SRD852080 TAZ852080 TKV852080 TUR852080 UEN852080 UOJ852080 UYF852080 VIB852080 VRX852080 WBT852080 WLP852080 WVL852080 D917616 IZ917616 SV917616 ACR917616 AMN917616 AWJ917616 BGF917616 BQB917616 BZX917616 CJT917616 CTP917616 DDL917616 DNH917616 DXD917616 EGZ917616 EQV917616 FAR917616 FKN917616 FUJ917616 GEF917616 GOB917616 GXX917616 HHT917616 HRP917616 IBL917616 ILH917616 IVD917616 JEZ917616 JOV917616 JYR917616 KIN917616 KSJ917616 LCF917616 LMB917616 LVX917616 MFT917616 MPP917616 MZL917616 NJH917616 NTD917616 OCZ917616 OMV917616 OWR917616 PGN917616 PQJ917616 QAF917616 QKB917616 QTX917616 RDT917616 RNP917616 RXL917616 SHH917616 SRD917616 TAZ917616 TKV917616 TUR917616 UEN917616 UOJ917616 UYF917616 VIB917616 VRX917616 WBT917616 WLP917616 WVL917616 D983152 IZ983152 SV983152 ACR983152 AMN983152 AWJ983152 BGF983152 BQB983152 BZX983152 CJT983152 CTP983152 DDL983152 DNH983152 DXD983152 EGZ983152 EQV983152 FAR983152 FKN983152 FUJ983152 GEF983152 GOB983152 GXX983152 HHT983152 HRP983152 IBL983152 ILH983152 IVD983152 JEZ983152 JOV983152 JYR983152 KIN983152 KSJ983152 LCF983152 LMB983152 LVX983152 MFT983152 MPP983152 MZL983152 NJH983152 NTD983152 OCZ983152 OMV983152 OWR983152 PGN983152 PQJ983152 QAF983152 QKB983152 QTX983152 RDT983152 RNP983152 RXL983152 SHH983152 SRD983152 TAZ983152 TKV983152 TUR983152 UEN983152 UOJ983152 UYF983152 VIB983152 VRX983152 WBT983152 WLP983152 WVL983152">
      <formula1>$BG$20:$BG$24</formula1>
    </dataValidation>
    <dataValidation type="list" allowBlank="1" showInputMessage="1" showErrorMessage="1" sqref="D113 IZ113 SV113 ACR113 AMN113 AWJ113 BGF113 BQB113 BZX113 CJT113 CTP113 DDL113 DNH113 DXD113 EGZ113 EQV113 FAR113 FKN113 FUJ113 GEF113 GOB113 GXX113 HHT113 HRP113 IBL113 ILH113 IVD113 JEZ113 JOV113 JYR113 KIN113 KSJ113 LCF113 LMB113 LVX113 MFT113 MPP113 MZL113 NJH113 NTD113 OCZ113 OMV113 OWR113 PGN113 PQJ113 QAF113 QKB113 QTX113 RDT113 RNP113 RXL113 SHH113 SRD113 TAZ113 TKV113 TUR113 UEN113 UOJ113 UYF113 VIB113 VRX113 WBT113 WLP113 WVL113 D65649 IZ65649 SV65649 ACR65649 AMN65649 AWJ65649 BGF65649 BQB65649 BZX65649 CJT65649 CTP65649 DDL65649 DNH65649 DXD65649 EGZ65649 EQV65649 FAR65649 FKN65649 FUJ65649 GEF65649 GOB65649 GXX65649 HHT65649 HRP65649 IBL65649 ILH65649 IVD65649 JEZ65649 JOV65649 JYR65649 KIN65649 KSJ65649 LCF65649 LMB65649 LVX65649 MFT65649 MPP65649 MZL65649 NJH65649 NTD65649 OCZ65649 OMV65649 OWR65649 PGN65649 PQJ65649 QAF65649 QKB65649 QTX65649 RDT65649 RNP65649 RXL65649 SHH65649 SRD65649 TAZ65649 TKV65649 TUR65649 UEN65649 UOJ65649 UYF65649 VIB65649 VRX65649 WBT65649 WLP65649 WVL65649 D131185 IZ131185 SV131185 ACR131185 AMN131185 AWJ131185 BGF131185 BQB131185 BZX131185 CJT131185 CTP131185 DDL131185 DNH131185 DXD131185 EGZ131185 EQV131185 FAR131185 FKN131185 FUJ131185 GEF131185 GOB131185 GXX131185 HHT131185 HRP131185 IBL131185 ILH131185 IVD131185 JEZ131185 JOV131185 JYR131185 KIN131185 KSJ131185 LCF131185 LMB131185 LVX131185 MFT131185 MPP131185 MZL131185 NJH131185 NTD131185 OCZ131185 OMV131185 OWR131185 PGN131185 PQJ131185 QAF131185 QKB131185 QTX131185 RDT131185 RNP131185 RXL131185 SHH131185 SRD131185 TAZ131185 TKV131185 TUR131185 UEN131185 UOJ131185 UYF131185 VIB131185 VRX131185 WBT131185 WLP131185 WVL131185 D196721 IZ196721 SV196721 ACR196721 AMN196721 AWJ196721 BGF196721 BQB196721 BZX196721 CJT196721 CTP196721 DDL196721 DNH196721 DXD196721 EGZ196721 EQV196721 FAR196721 FKN196721 FUJ196721 GEF196721 GOB196721 GXX196721 HHT196721 HRP196721 IBL196721 ILH196721 IVD196721 JEZ196721 JOV196721 JYR196721 KIN196721 KSJ196721 LCF196721 LMB196721 LVX196721 MFT196721 MPP196721 MZL196721 NJH196721 NTD196721 OCZ196721 OMV196721 OWR196721 PGN196721 PQJ196721 QAF196721 QKB196721 QTX196721 RDT196721 RNP196721 RXL196721 SHH196721 SRD196721 TAZ196721 TKV196721 TUR196721 UEN196721 UOJ196721 UYF196721 VIB196721 VRX196721 WBT196721 WLP196721 WVL196721 D262257 IZ262257 SV262257 ACR262257 AMN262257 AWJ262257 BGF262257 BQB262257 BZX262257 CJT262257 CTP262257 DDL262257 DNH262257 DXD262257 EGZ262257 EQV262257 FAR262257 FKN262257 FUJ262257 GEF262257 GOB262257 GXX262257 HHT262257 HRP262257 IBL262257 ILH262257 IVD262257 JEZ262257 JOV262257 JYR262257 KIN262257 KSJ262257 LCF262257 LMB262257 LVX262257 MFT262257 MPP262257 MZL262257 NJH262257 NTD262257 OCZ262257 OMV262257 OWR262257 PGN262257 PQJ262257 QAF262257 QKB262257 QTX262257 RDT262257 RNP262257 RXL262257 SHH262257 SRD262257 TAZ262257 TKV262257 TUR262257 UEN262257 UOJ262257 UYF262257 VIB262257 VRX262257 WBT262257 WLP262257 WVL262257 D327793 IZ327793 SV327793 ACR327793 AMN327793 AWJ327793 BGF327793 BQB327793 BZX327793 CJT327793 CTP327793 DDL327793 DNH327793 DXD327793 EGZ327793 EQV327793 FAR327793 FKN327793 FUJ327793 GEF327793 GOB327793 GXX327793 HHT327793 HRP327793 IBL327793 ILH327793 IVD327793 JEZ327793 JOV327793 JYR327793 KIN327793 KSJ327793 LCF327793 LMB327793 LVX327793 MFT327793 MPP327793 MZL327793 NJH327793 NTD327793 OCZ327793 OMV327793 OWR327793 PGN327793 PQJ327793 QAF327793 QKB327793 QTX327793 RDT327793 RNP327793 RXL327793 SHH327793 SRD327793 TAZ327793 TKV327793 TUR327793 UEN327793 UOJ327793 UYF327793 VIB327793 VRX327793 WBT327793 WLP327793 WVL327793 D393329 IZ393329 SV393329 ACR393329 AMN393329 AWJ393329 BGF393329 BQB393329 BZX393329 CJT393329 CTP393329 DDL393329 DNH393329 DXD393329 EGZ393329 EQV393329 FAR393329 FKN393329 FUJ393329 GEF393329 GOB393329 GXX393329 HHT393329 HRP393329 IBL393329 ILH393329 IVD393329 JEZ393329 JOV393329 JYR393329 KIN393329 KSJ393329 LCF393329 LMB393329 LVX393329 MFT393329 MPP393329 MZL393329 NJH393329 NTD393329 OCZ393329 OMV393329 OWR393329 PGN393329 PQJ393329 QAF393329 QKB393329 QTX393329 RDT393329 RNP393329 RXL393329 SHH393329 SRD393329 TAZ393329 TKV393329 TUR393329 UEN393329 UOJ393329 UYF393329 VIB393329 VRX393329 WBT393329 WLP393329 WVL393329 D458865 IZ458865 SV458865 ACR458865 AMN458865 AWJ458865 BGF458865 BQB458865 BZX458865 CJT458865 CTP458865 DDL458865 DNH458865 DXD458865 EGZ458865 EQV458865 FAR458865 FKN458865 FUJ458865 GEF458865 GOB458865 GXX458865 HHT458865 HRP458865 IBL458865 ILH458865 IVD458865 JEZ458865 JOV458865 JYR458865 KIN458865 KSJ458865 LCF458865 LMB458865 LVX458865 MFT458865 MPP458865 MZL458865 NJH458865 NTD458865 OCZ458865 OMV458865 OWR458865 PGN458865 PQJ458865 QAF458865 QKB458865 QTX458865 RDT458865 RNP458865 RXL458865 SHH458865 SRD458865 TAZ458865 TKV458865 TUR458865 UEN458865 UOJ458865 UYF458865 VIB458865 VRX458865 WBT458865 WLP458865 WVL458865 D524401 IZ524401 SV524401 ACR524401 AMN524401 AWJ524401 BGF524401 BQB524401 BZX524401 CJT524401 CTP524401 DDL524401 DNH524401 DXD524401 EGZ524401 EQV524401 FAR524401 FKN524401 FUJ524401 GEF524401 GOB524401 GXX524401 HHT524401 HRP524401 IBL524401 ILH524401 IVD524401 JEZ524401 JOV524401 JYR524401 KIN524401 KSJ524401 LCF524401 LMB524401 LVX524401 MFT524401 MPP524401 MZL524401 NJH524401 NTD524401 OCZ524401 OMV524401 OWR524401 PGN524401 PQJ524401 QAF524401 QKB524401 QTX524401 RDT524401 RNP524401 RXL524401 SHH524401 SRD524401 TAZ524401 TKV524401 TUR524401 UEN524401 UOJ524401 UYF524401 VIB524401 VRX524401 WBT524401 WLP524401 WVL524401 D589937 IZ589937 SV589937 ACR589937 AMN589937 AWJ589937 BGF589937 BQB589937 BZX589937 CJT589937 CTP589937 DDL589937 DNH589937 DXD589937 EGZ589937 EQV589937 FAR589937 FKN589937 FUJ589937 GEF589937 GOB589937 GXX589937 HHT589937 HRP589937 IBL589937 ILH589937 IVD589937 JEZ589937 JOV589937 JYR589937 KIN589937 KSJ589937 LCF589937 LMB589937 LVX589937 MFT589937 MPP589937 MZL589937 NJH589937 NTD589937 OCZ589937 OMV589937 OWR589937 PGN589937 PQJ589937 QAF589937 QKB589937 QTX589937 RDT589937 RNP589937 RXL589937 SHH589937 SRD589937 TAZ589937 TKV589937 TUR589937 UEN589937 UOJ589937 UYF589937 VIB589937 VRX589937 WBT589937 WLP589937 WVL589937 D655473 IZ655473 SV655473 ACR655473 AMN655473 AWJ655473 BGF655473 BQB655473 BZX655473 CJT655473 CTP655473 DDL655473 DNH655473 DXD655473 EGZ655473 EQV655473 FAR655473 FKN655473 FUJ655473 GEF655473 GOB655473 GXX655473 HHT655473 HRP655473 IBL655473 ILH655473 IVD655473 JEZ655473 JOV655473 JYR655473 KIN655473 KSJ655473 LCF655473 LMB655473 LVX655473 MFT655473 MPP655473 MZL655473 NJH655473 NTD655473 OCZ655473 OMV655473 OWR655473 PGN655473 PQJ655473 QAF655473 QKB655473 QTX655473 RDT655473 RNP655473 RXL655473 SHH655473 SRD655473 TAZ655473 TKV655473 TUR655473 UEN655473 UOJ655473 UYF655473 VIB655473 VRX655473 WBT655473 WLP655473 WVL655473 D721009 IZ721009 SV721009 ACR721009 AMN721009 AWJ721009 BGF721009 BQB721009 BZX721009 CJT721009 CTP721009 DDL721009 DNH721009 DXD721009 EGZ721009 EQV721009 FAR721009 FKN721009 FUJ721009 GEF721009 GOB721009 GXX721009 HHT721009 HRP721009 IBL721009 ILH721009 IVD721009 JEZ721009 JOV721009 JYR721009 KIN721009 KSJ721009 LCF721009 LMB721009 LVX721009 MFT721009 MPP721009 MZL721009 NJH721009 NTD721009 OCZ721009 OMV721009 OWR721009 PGN721009 PQJ721009 QAF721009 QKB721009 QTX721009 RDT721009 RNP721009 RXL721009 SHH721009 SRD721009 TAZ721009 TKV721009 TUR721009 UEN721009 UOJ721009 UYF721009 VIB721009 VRX721009 WBT721009 WLP721009 WVL721009 D786545 IZ786545 SV786545 ACR786545 AMN786545 AWJ786545 BGF786545 BQB786545 BZX786545 CJT786545 CTP786545 DDL786545 DNH786545 DXD786545 EGZ786545 EQV786545 FAR786545 FKN786545 FUJ786545 GEF786545 GOB786545 GXX786545 HHT786545 HRP786545 IBL786545 ILH786545 IVD786545 JEZ786545 JOV786545 JYR786545 KIN786545 KSJ786545 LCF786545 LMB786545 LVX786545 MFT786545 MPP786545 MZL786545 NJH786545 NTD786545 OCZ786545 OMV786545 OWR786545 PGN786545 PQJ786545 QAF786545 QKB786545 QTX786545 RDT786545 RNP786545 RXL786545 SHH786545 SRD786545 TAZ786545 TKV786545 TUR786545 UEN786545 UOJ786545 UYF786545 VIB786545 VRX786545 WBT786545 WLP786545 WVL786545 D852081 IZ852081 SV852081 ACR852081 AMN852081 AWJ852081 BGF852081 BQB852081 BZX852081 CJT852081 CTP852081 DDL852081 DNH852081 DXD852081 EGZ852081 EQV852081 FAR852081 FKN852081 FUJ852081 GEF852081 GOB852081 GXX852081 HHT852081 HRP852081 IBL852081 ILH852081 IVD852081 JEZ852081 JOV852081 JYR852081 KIN852081 KSJ852081 LCF852081 LMB852081 LVX852081 MFT852081 MPP852081 MZL852081 NJH852081 NTD852081 OCZ852081 OMV852081 OWR852081 PGN852081 PQJ852081 QAF852081 QKB852081 QTX852081 RDT852081 RNP852081 RXL852081 SHH852081 SRD852081 TAZ852081 TKV852081 TUR852081 UEN852081 UOJ852081 UYF852081 VIB852081 VRX852081 WBT852081 WLP852081 WVL852081 D917617 IZ917617 SV917617 ACR917617 AMN917617 AWJ917617 BGF917617 BQB917617 BZX917617 CJT917617 CTP917617 DDL917617 DNH917617 DXD917617 EGZ917617 EQV917617 FAR917617 FKN917617 FUJ917617 GEF917617 GOB917617 GXX917617 HHT917617 HRP917617 IBL917617 ILH917617 IVD917617 JEZ917617 JOV917617 JYR917617 KIN917617 KSJ917617 LCF917617 LMB917617 LVX917617 MFT917617 MPP917617 MZL917617 NJH917617 NTD917617 OCZ917617 OMV917617 OWR917617 PGN917617 PQJ917617 QAF917617 QKB917617 QTX917617 RDT917617 RNP917617 RXL917617 SHH917617 SRD917617 TAZ917617 TKV917617 TUR917617 UEN917617 UOJ917617 UYF917617 VIB917617 VRX917617 WBT917617 WLP917617 WVL917617 D983153 IZ983153 SV983153 ACR983153 AMN983153 AWJ983153 BGF983153 BQB983153 BZX983153 CJT983153 CTP983153 DDL983153 DNH983153 DXD983153 EGZ983153 EQV983153 FAR983153 FKN983153 FUJ983153 GEF983153 GOB983153 GXX983153 HHT983153 HRP983153 IBL983153 ILH983153 IVD983153 JEZ983153 JOV983153 JYR983153 KIN983153 KSJ983153 LCF983153 LMB983153 LVX983153 MFT983153 MPP983153 MZL983153 NJH983153 NTD983153 OCZ983153 OMV983153 OWR983153 PGN983153 PQJ983153 QAF983153 QKB983153 QTX983153 RDT983153 RNP983153 RXL983153 SHH983153 SRD983153 TAZ983153 TKV983153 TUR983153 UEN983153 UOJ983153 UYF983153 VIB983153 VRX983153 WBT983153 WLP983153 WVL983153">
      <formula1>$BH$20:$BH$26</formula1>
    </dataValidation>
    <dataValidation type="list" allowBlank="1" showInputMessage="1" showErrorMessage="1" sqref="D114 IZ114 SV114 ACR114 AMN114 AWJ114 BGF114 BQB114 BZX114 CJT114 CTP114 DDL114 DNH114 DXD114 EGZ114 EQV114 FAR114 FKN114 FUJ114 GEF114 GOB114 GXX114 HHT114 HRP114 IBL114 ILH114 IVD114 JEZ114 JOV114 JYR114 KIN114 KSJ114 LCF114 LMB114 LVX114 MFT114 MPP114 MZL114 NJH114 NTD114 OCZ114 OMV114 OWR114 PGN114 PQJ114 QAF114 QKB114 QTX114 RDT114 RNP114 RXL114 SHH114 SRD114 TAZ114 TKV114 TUR114 UEN114 UOJ114 UYF114 VIB114 VRX114 WBT114 WLP114 WVL114 D65650 IZ65650 SV65650 ACR65650 AMN65650 AWJ65650 BGF65650 BQB65650 BZX65650 CJT65650 CTP65650 DDL65650 DNH65650 DXD65650 EGZ65650 EQV65650 FAR65650 FKN65650 FUJ65650 GEF65650 GOB65650 GXX65650 HHT65650 HRP65650 IBL65650 ILH65650 IVD65650 JEZ65650 JOV65650 JYR65650 KIN65650 KSJ65650 LCF65650 LMB65650 LVX65650 MFT65650 MPP65650 MZL65650 NJH65650 NTD65650 OCZ65650 OMV65650 OWR65650 PGN65650 PQJ65650 QAF65650 QKB65650 QTX65650 RDT65650 RNP65650 RXL65650 SHH65650 SRD65650 TAZ65650 TKV65650 TUR65650 UEN65650 UOJ65650 UYF65650 VIB65650 VRX65650 WBT65650 WLP65650 WVL65650 D131186 IZ131186 SV131186 ACR131186 AMN131186 AWJ131186 BGF131186 BQB131186 BZX131186 CJT131186 CTP131186 DDL131186 DNH131186 DXD131186 EGZ131186 EQV131186 FAR131186 FKN131186 FUJ131186 GEF131186 GOB131186 GXX131186 HHT131186 HRP131186 IBL131186 ILH131186 IVD131186 JEZ131186 JOV131186 JYR131186 KIN131186 KSJ131186 LCF131186 LMB131186 LVX131186 MFT131186 MPP131186 MZL131186 NJH131186 NTD131186 OCZ131186 OMV131186 OWR131186 PGN131186 PQJ131186 QAF131186 QKB131186 QTX131186 RDT131186 RNP131186 RXL131186 SHH131186 SRD131186 TAZ131186 TKV131186 TUR131186 UEN131186 UOJ131186 UYF131186 VIB131186 VRX131186 WBT131186 WLP131186 WVL131186 D196722 IZ196722 SV196722 ACR196722 AMN196722 AWJ196722 BGF196722 BQB196722 BZX196722 CJT196722 CTP196722 DDL196722 DNH196722 DXD196722 EGZ196722 EQV196722 FAR196722 FKN196722 FUJ196722 GEF196722 GOB196722 GXX196722 HHT196722 HRP196722 IBL196722 ILH196722 IVD196722 JEZ196722 JOV196722 JYR196722 KIN196722 KSJ196722 LCF196722 LMB196722 LVX196722 MFT196722 MPP196722 MZL196722 NJH196722 NTD196722 OCZ196722 OMV196722 OWR196722 PGN196722 PQJ196722 QAF196722 QKB196722 QTX196722 RDT196722 RNP196722 RXL196722 SHH196722 SRD196722 TAZ196722 TKV196722 TUR196722 UEN196722 UOJ196722 UYF196722 VIB196722 VRX196722 WBT196722 WLP196722 WVL196722 D262258 IZ262258 SV262258 ACR262258 AMN262258 AWJ262258 BGF262258 BQB262258 BZX262258 CJT262258 CTP262258 DDL262258 DNH262258 DXD262258 EGZ262258 EQV262258 FAR262258 FKN262258 FUJ262258 GEF262258 GOB262258 GXX262258 HHT262258 HRP262258 IBL262258 ILH262258 IVD262258 JEZ262258 JOV262258 JYR262258 KIN262258 KSJ262258 LCF262258 LMB262258 LVX262258 MFT262258 MPP262258 MZL262258 NJH262258 NTD262258 OCZ262258 OMV262258 OWR262258 PGN262258 PQJ262258 QAF262258 QKB262258 QTX262258 RDT262258 RNP262258 RXL262258 SHH262258 SRD262258 TAZ262258 TKV262258 TUR262258 UEN262258 UOJ262258 UYF262258 VIB262258 VRX262258 WBT262258 WLP262258 WVL262258 D327794 IZ327794 SV327794 ACR327794 AMN327794 AWJ327794 BGF327794 BQB327794 BZX327794 CJT327794 CTP327794 DDL327794 DNH327794 DXD327794 EGZ327794 EQV327794 FAR327794 FKN327794 FUJ327794 GEF327794 GOB327794 GXX327794 HHT327794 HRP327794 IBL327794 ILH327794 IVD327794 JEZ327794 JOV327794 JYR327794 KIN327794 KSJ327794 LCF327794 LMB327794 LVX327794 MFT327794 MPP327794 MZL327794 NJH327794 NTD327794 OCZ327794 OMV327794 OWR327794 PGN327794 PQJ327794 QAF327794 QKB327794 QTX327794 RDT327794 RNP327794 RXL327794 SHH327794 SRD327794 TAZ327794 TKV327794 TUR327794 UEN327794 UOJ327794 UYF327794 VIB327794 VRX327794 WBT327794 WLP327794 WVL327794 D393330 IZ393330 SV393330 ACR393330 AMN393330 AWJ393330 BGF393330 BQB393330 BZX393330 CJT393330 CTP393330 DDL393330 DNH393330 DXD393330 EGZ393330 EQV393330 FAR393330 FKN393330 FUJ393330 GEF393330 GOB393330 GXX393330 HHT393330 HRP393330 IBL393330 ILH393330 IVD393330 JEZ393330 JOV393330 JYR393330 KIN393330 KSJ393330 LCF393330 LMB393330 LVX393330 MFT393330 MPP393330 MZL393330 NJH393330 NTD393330 OCZ393330 OMV393330 OWR393330 PGN393330 PQJ393330 QAF393330 QKB393330 QTX393330 RDT393330 RNP393330 RXL393330 SHH393330 SRD393330 TAZ393330 TKV393330 TUR393330 UEN393330 UOJ393330 UYF393330 VIB393330 VRX393330 WBT393330 WLP393330 WVL393330 D458866 IZ458866 SV458866 ACR458866 AMN458866 AWJ458866 BGF458866 BQB458866 BZX458866 CJT458866 CTP458866 DDL458866 DNH458866 DXD458866 EGZ458866 EQV458866 FAR458866 FKN458866 FUJ458866 GEF458866 GOB458866 GXX458866 HHT458866 HRP458866 IBL458866 ILH458866 IVD458866 JEZ458866 JOV458866 JYR458866 KIN458866 KSJ458866 LCF458866 LMB458866 LVX458866 MFT458866 MPP458866 MZL458866 NJH458866 NTD458866 OCZ458866 OMV458866 OWR458866 PGN458866 PQJ458866 QAF458866 QKB458866 QTX458866 RDT458866 RNP458866 RXL458866 SHH458866 SRD458866 TAZ458866 TKV458866 TUR458866 UEN458866 UOJ458866 UYF458866 VIB458866 VRX458866 WBT458866 WLP458866 WVL458866 D524402 IZ524402 SV524402 ACR524402 AMN524402 AWJ524402 BGF524402 BQB524402 BZX524402 CJT524402 CTP524402 DDL524402 DNH524402 DXD524402 EGZ524402 EQV524402 FAR524402 FKN524402 FUJ524402 GEF524402 GOB524402 GXX524402 HHT524402 HRP524402 IBL524402 ILH524402 IVD524402 JEZ524402 JOV524402 JYR524402 KIN524402 KSJ524402 LCF524402 LMB524402 LVX524402 MFT524402 MPP524402 MZL524402 NJH524402 NTD524402 OCZ524402 OMV524402 OWR524402 PGN524402 PQJ524402 QAF524402 QKB524402 QTX524402 RDT524402 RNP524402 RXL524402 SHH524402 SRD524402 TAZ524402 TKV524402 TUR524402 UEN524402 UOJ524402 UYF524402 VIB524402 VRX524402 WBT524402 WLP524402 WVL524402 D589938 IZ589938 SV589938 ACR589938 AMN589938 AWJ589938 BGF589938 BQB589938 BZX589938 CJT589938 CTP589938 DDL589938 DNH589938 DXD589938 EGZ589938 EQV589938 FAR589938 FKN589938 FUJ589938 GEF589938 GOB589938 GXX589938 HHT589938 HRP589938 IBL589938 ILH589938 IVD589938 JEZ589938 JOV589938 JYR589938 KIN589938 KSJ589938 LCF589938 LMB589938 LVX589938 MFT589938 MPP589938 MZL589938 NJH589938 NTD589938 OCZ589938 OMV589938 OWR589938 PGN589938 PQJ589938 QAF589938 QKB589938 QTX589938 RDT589938 RNP589938 RXL589938 SHH589938 SRD589938 TAZ589938 TKV589938 TUR589938 UEN589938 UOJ589938 UYF589938 VIB589938 VRX589938 WBT589938 WLP589938 WVL589938 D655474 IZ655474 SV655474 ACR655474 AMN655474 AWJ655474 BGF655474 BQB655474 BZX655474 CJT655474 CTP655474 DDL655474 DNH655474 DXD655474 EGZ655474 EQV655474 FAR655474 FKN655474 FUJ655474 GEF655474 GOB655474 GXX655474 HHT655474 HRP655474 IBL655474 ILH655474 IVD655474 JEZ655474 JOV655474 JYR655474 KIN655474 KSJ655474 LCF655474 LMB655474 LVX655474 MFT655474 MPP655474 MZL655474 NJH655474 NTD655474 OCZ655474 OMV655474 OWR655474 PGN655474 PQJ655474 QAF655474 QKB655474 QTX655474 RDT655474 RNP655474 RXL655474 SHH655474 SRD655474 TAZ655474 TKV655474 TUR655474 UEN655474 UOJ655474 UYF655474 VIB655474 VRX655474 WBT655474 WLP655474 WVL655474 D721010 IZ721010 SV721010 ACR721010 AMN721010 AWJ721010 BGF721010 BQB721010 BZX721010 CJT721010 CTP721010 DDL721010 DNH721010 DXD721010 EGZ721010 EQV721010 FAR721010 FKN721010 FUJ721010 GEF721010 GOB721010 GXX721010 HHT721010 HRP721010 IBL721010 ILH721010 IVD721010 JEZ721010 JOV721010 JYR721010 KIN721010 KSJ721010 LCF721010 LMB721010 LVX721010 MFT721010 MPP721010 MZL721010 NJH721010 NTD721010 OCZ721010 OMV721010 OWR721010 PGN721010 PQJ721010 QAF721010 QKB721010 QTX721010 RDT721010 RNP721010 RXL721010 SHH721010 SRD721010 TAZ721010 TKV721010 TUR721010 UEN721010 UOJ721010 UYF721010 VIB721010 VRX721010 WBT721010 WLP721010 WVL721010 D786546 IZ786546 SV786546 ACR786546 AMN786546 AWJ786546 BGF786546 BQB786546 BZX786546 CJT786546 CTP786546 DDL786546 DNH786546 DXD786546 EGZ786546 EQV786546 FAR786546 FKN786546 FUJ786546 GEF786546 GOB786546 GXX786546 HHT786546 HRP786546 IBL786546 ILH786546 IVD786546 JEZ786546 JOV786546 JYR786546 KIN786546 KSJ786546 LCF786546 LMB786546 LVX786546 MFT786546 MPP786546 MZL786546 NJH786546 NTD786546 OCZ786546 OMV786546 OWR786546 PGN786546 PQJ786546 QAF786546 QKB786546 QTX786546 RDT786546 RNP786546 RXL786546 SHH786546 SRD786546 TAZ786546 TKV786546 TUR786546 UEN786546 UOJ786546 UYF786546 VIB786546 VRX786546 WBT786546 WLP786546 WVL786546 D852082 IZ852082 SV852082 ACR852082 AMN852082 AWJ852082 BGF852082 BQB852082 BZX852082 CJT852082 CTP852082 DDL852082 DNH852082 DXD852082 EGZ852082 EQV852082 FAR852082 FKN852082 FUJ852082 GEF852082 GOB852082 GXX852082 HHT852082 HRP852082 IBL852082 ILH852082 IVD852082 JEZ852082 JOV852082 JYR852082 KIN852082 KSJ852082 LCF852082 LMB852082 LVX852082 MFT852082 MPP852082 MZL852082 NJH852082 NTD852082 OCZ852082 OMV852082 OWR852082 PGN852082 PQJ852082 QAF852082 QKB852082 QTX852082 RDT852082 RNP852082 RXL852082 SHH852082 SRD852082 TAZ852082 TKV852082 TUR852082 UEN852082 UOJ852082 UYF852082 VIB852082 VRX852082 WBT852082 WLP852082 WVL852082 D917618 IZ917618 SV917618 ACR917618 AMN917618 AWJ917618 BGF917618 BQB917618 BZX917618 CJT917618 CTP917618 DDL917618 DNH917618 DXD917618 EGZ917618 EQV917618 FAR917618 FKN917618 FUJ917618 GEF917618 GOB917618 GXX917618 HHT917618 HRP917618 IBL917618 ILH917618 IVD917618 JEZ917618 JOV917618 JYR917618 KIN917618 KSJ917618 LCF917618 LMB917618 LVX917618 MFT917618 MPP917618 MZL917618 NJH917618 NTD917618 OCZ917618 OMV917618 OWR917618 PGN917618 PQJ917618 QAF917618 QKB917618 QTX917618 RDT917618 RNP917618 RXL917618 SHH917618 SRD917618 TAZ917618 TKV917618 TUR917618 UEN917618 UOJ917618 UYF917618 VIB917618 VRX917618 WBT917618 WLP917618 WVL917618 D983154 IZ983154 SV983154 ACR983154 AMN983154 AWJ983154 BGF983154 BQB983154 BZX983154 CJT983154 CTP983154 DDL983154 DNH983154 DXD983154 EGZ983154 EQV983154 FAR983154 FKN983154 FUJ983154 GEF983154 GOB983154 GXX983154 HHT983154 HRP983154 IBL983154 ILH983154 IVD983154 JEZ983154 JOV983154 JYR983154 KIN983154 KSJ983154 LCF983154 LMB983154 LVX983154 MFT983154 MPP983154 MZL983154 NJH983154 NTD983154 OCZ983154 OMV983154 OWR983154 PGN983154 PQJ983154 QAF983154 QKB983154 QTX983154 RDT983154 RNP983154 RXL983154 SHH983154 SRD983154 TAZ983154 TKV983154 TUR983154 UEN983154 UOJ983154 UYF983154 VIB983154 VRX983154 WBT983154 WLP983154 WVL983154">
      <formula1>$BI$20:$BI$25</formula1>
    </dataValidation>
    <dataValidation type="list" allowBlank="1" showInputMessage="1" showErrorMessage="1"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formula1>$BJ$20:$BJ$24</formula1>
    </dataValidation>
    <dataValidation type="list" allowBlank="1" showInputMessage="1" showErrorMessage="1" sqref="D123 IZ123 SV123 ACR123 AMN123 AWJ123 BGF123 BQB123 BZX123 CJT123 CTP123 DDL123 DNH123 DXD123 EGZ123 EQV123 FAR123 FKN123 FUJ123 GEF123 GOB123 GXX123 HHT123 HRP123 IBL123 ILH123 IVD123 JEZ123 JOV123 JYR123 KIN123 KSJ123 LCF123 LMB123 LVX123 MFT123 MPP123 MZL123 NJH123 NTD123 OCZ123 OMV123 OWR123 PGN123 PQJ123 QAF123 QKB123 QTX123 RDT123 RNP123 RXL123 SHH123 SRD123 TAZ123 TKV123 TUR123 UEN123 UOJ123 UYF123 VIB123 VRX123 WBT123 WLP123 WVL123 D65659 IZ65659 SV65659 ACR65659 AMN65659 AWJ65659 BGF65659 BQB65659 BZX65659 CJT65659 CTP65659 DDL65659 DNH65659 DXD65659 EGZ65659 EQV65659 FAR65659 FKN65659 FUJ65659 GEF65659 GOB65659 GXX65659 HHT65659 HRP65659 IBL65659 ILH65659 IVD65659 JEZ65659 JOV65659 JYR65659 KIN65659 KSJ65659 LCF65659 LMB65659 LVX65659 MFT65659 MPP65659 MZL65659 NJH65659 NTD65659 OCZ65659 OMV65659 OWR65659 PGN65659 PQJ65659 QAF65659 QKB65659 QTX65659 RDT65659 RNP65659 RXL65659 SHH65659 SRD65659 TAZ65659 TKV65659 TUR65659 UEN65659 UOJ65659 UYF65659 VIB65659 VRX65659 WBT65659 WLP65659 WVL65659 D131195 IZ131195 SV131195 ACR131195 AMN131195 AWJ131195 BGF131195 BQB131195 BZX131195 CJT131195 CTP131195 DDL131195 DNH131195 DXD131195 EGZ131195 EQV131195 FAR131195 FKN131195 FUJ131195 GEF131195 GOB131195 GXX131195 HHT131195 HRP131195 IBL131195 ILH131195 IVD131195 JEZ131195 JOV131195 JYR131195 KIN131195 KSJ131195 LCF131195 LMB131195 LVX131195 MFT131195 MPP131195 MZL131195 NJH131195 NTD131195 OCZ131195 OMV131195 OWR131195 PGN131195 PQJ131195 QAF131195 QKB131195 QTX131195 RDT131195 RNP131195 RXL131195 SHH131195 SRD131195 TAZ131195 TKV131195 TUR131195 UEN131195 UOJ131195 UYF131195 VIB131195 VRX131195 WBT131195 WLP131195 WVL131195 D196731 IZ196731 SV196731 ACR196731 AMN196731 AWJ196731 BGF196731 BQB196731 BZX196731 CJT196731 CTP196731 DDL196731 DNH196731 DXD196731 EGZ196731 EQV196731 FAR196731 FKN196731 FUJ196731 GEF196731 GOB196731 GXX196731 HHT196731 HRP196731 IBL196731 ILH196731 IVD196731 JEZ196731 JOV196731 JYR196731 KIN196731 KSJ196731 LCF196731 LMB196731 LVX196731 MFT196731 MPP196731 MZL196731 NJH196731 NTD196731 OCZ196731 OMV196731 OWR196731 PGN196731 PQJ196731 QAF196731 QKB196731 QTX196731 RDT196731 RNP196731 RXL196731 SHH196731 SRD196731 TAZ196731 TKV196731 TUR196731 UEN196731 UOJ196731 UYF196731 VIB196731 VRX196731 WBT196731 WLP196731 WVL196731 D262267 IZ262267 SV262267 ACR262267 AMN262267 AWJ262267 BGF262267 BQB262267 BZX262267 CJT262267 CTP262267 DDL262267 DNH262267 DXD262267 EGZ262267 EQV262267 FAR262267 FKN262267 FUJ262267 GEF262267 GOB262267 GXX262267 HHT262267 HRP262267 IBL262267 ILH262267 IVD262267 JEZ262267 JOV262267 JYR262267 KIN262267 KSJ262267 LCF262267 LMB262267 LVX262267 MFT262267 MPP262267 MZL262267 NJH262267 NTD262267 OCZ262267 OMV262267 OWR262267 PGN262267 PQJ262267 QAF262267 QKB262267 QTX262267 RDT262267 RNP262267 RXL262267 SHH262267 SRD262267 TAZ262267 TKV262267 TUR262267 UEN262267 UOJ262267 UYF262267 VIB262267 VRX262267 WBT262267 WLP262267 WVL262267 D327803 IZ327803 SV327803 ACR327803 AMN327803 AWJ327803 BGF327803 BQB327803 BZX327803 CJT327803 CTP327803 DDL327803 DNH327803 DXD327803 EGZ327803 EQV327803 FAR327803 FKN327803 FUJ327803 GEF327803 GOB327803 GXX327803 HHT327803 HRP327803 IBL327803 ILH327803 IVD327803 JEZ327803 JOV327803 JYR327803 KIN327803 KSJ327803 LCF327803 LMB327803 LVX327803 MFT327803 MPP327803 MZL327803 NJH327803 NTD327803 OCZ327803 OMV327803 OWR327803 PGN327803 PQJ327803 QAF327803 QKB327803 QTX327803 RDT327803 RNP327803 RXL327803 SHH327803 SRD327803 TAZ327803 TKV327803 TUR327803 UEN327803 UOJ327803 UYF327803 VIB327803 VRX327803 WBT327803 WLP327803 WVL327803 D393339 IZ393339 SV393339 ACR393339 AMN393339 AWJ393339 BGF393339 BQB393339 BZX393339 CJT393339 CTP393339 DDL393339 DNH393339 DXD393339 EGZ393339 EQV393339 FAR393339 FKN393339 FUJ393339 GEF393339 GOB393339 GXX393339 HHT393339 HRP393339 IBL393339 ILH393339 IVD393339 JEZ393339 JOV393339 JYR393339 KIN393339 KSJ393339 LCF393339 LMB393339 LVX393339 MFT393339 MPP393339 MZL393339 NJH393339 NTD393339 OCZ393339 OMV393339 OWR393339 PGN393339 PQJ393339 QAF393339 QKB393339 QTX393339 RDT393339 RNP393339 RXL393339 SHH393339 SRD393339 TAZ393339 TKV393339 TUR393339 UEN393339 UOJ393339 UYF393339 VIB393339 VRX393339 WBT393339 WLP393339 WVL393339 D458875 IZ458875 SV458875 ACR458875 AMN458875 AWJ458875 BGF458875 BQB458875 BZX458875 CJT458875 CTP458875 DDL458875 DNH458875 DXD458875 EGZ458875 EQV458875 FAR458875 FKN458875 FUJ458875 GEF458875 GOB458875 GXX458875 HHT458875 HRP458875 IBL458875 ILH458875 IVD458875 JEZ458875 JOV458875 JYR458875 KIN458875 KSJ458875 LCF458875 LMB458875 LVX458875 MFT458875 MPP458875 MZL458875 NJH458875 NTD458875 OCZ458875 OMV458875 OWR458875 PGN458875 PQJ458875 QAF458875 QKB458875 QTX458875 RDT458875 RNP458875 RXL458875 SHH458875 SRD458875 TAZ458875 TKV458875 TUR458875 UEN458875 UOJ458875 UYF458875 VIB458875 VRX458875 WBT458875 WLP458875 WVL458875 D524411 IZ524411 SV524411 ACR524411 AMN524411 AWJ524411 BGF524411 BQB524411 BZX524411 CJT524411 CTP524411 DDL524411 DNH524411 DXD524411 EGZ524411 EQV524411 FAR524411 FKN524411 FUJ524411 GEF524411 GOB524411 GXX524411 HHT524411 HRP524411 IBL524411 ILH524411 IVD524411 JEZ524411 JOV524411 JYR524411 KIN524411 KSJ524411 LCF524411 LMB524411 LVX524411 MFT524411 MPP524411 MZL524411 NJH524411 NTD524411 OCZ524411 OMV524411 OWR524411 PGN524411 PQJ524411 QAF524411 QKB524411 QTX524411 RDT524411 RNP524411 RXL524411 SHH524411 SRD524411 TAZ524411 TKV524411 TUR524411 UEN524411 UOJ524411 UYF524411 VIB524411 VRX524411 WBT524411 WLP524411 WVL524411 D589947 IZ589947 SV589947 ACR589947 AMN589947 AWJ589947 BGF589947 BQB589947 BZX589947 CJT589947 CTP589947 DDL589947 DNH589947 DXD589947 EGZ589947 EQV589947 FAR589947 FKN589947 FUJ589947 GEF589947 GOB589947 GXX589947 HHT589947 HRP589947 IBL589947 ILH589947 IVD589947 JEZ589947 JOV589947 JYR589947 KIN589947 KSJ589947 LCF589947 LMB589947 LVX589947 MFT589947 MPP589947 MZL589947 NJH589947 NTD589947 OCZ589947 OMV589947 OWR589947 PGN589947 PQJ589947 QAF589947 QKB589947 QTX589947 RDT589947 RNP589947 RXL589947 SHH589947 SRD589947 TAZ589947 TKV589947 TUR589947 UEN589947 UOJ589947 UYF589947 VIB589947 VRX589947 WBT589947 WLP589947 WVL589947 D655483 IZ655483 SV655483 ACR655483 AMN655483 AWJ655483 BGF655483 BQB655483 BZX655483 CJT655483 CTP655483 DDL655483 DNH655483 DXD655483 EGZ655483 EQV655483 FAR655483 FKN655483 FUJ655483 GEF655483 GOB655483 GXX655483 HHT655483 HRP655483 IBL655483 ILH655483 IVD655483 JEZ655483 JOV655483 JYR655483 KIN655483 KSJ655483 LCF655483 LMB655483 LVX655483 MFT655483 MPP655483 MZL655483 NJH655483 NTD655483 OCZ655483 OMV655483 OWR655483 PGN655483 PQJ655483 QAF655483 QKB655483 QTX655483 RDT655483 RNP655483 RXL655483 SHH655483 SRD655483 TAZ655483 TKV655483 TUR655483 UEN655483 UOJ655483 UYF655483 VIB655483 VRX655483 WBT655483 WLP655483 WVL655483 D721019 IZ721019 SV721019 ACR721019 AMN721019 AWJ721019 BGF721019 BQB721019 BZX721019 CJT721019 CTP721019 DDL721019 DNH721019 DXD721019 EGZ721019 EQV721019 FAR721019 FKN721019 FUJ721019 GEF721019 GOB721019 GXX721019 HHT721019 HRP721019 IBL721019 ILH721019 IVD721019 JEZ721019 JOV721019 JYR721019 KIN721019 KSJ721019 LCF721019 LMB721019 LVX721019 MFT721019 MPP721019 MZL721019 NJH721019 NTD721019 OCZ721019 OMV721019 OWR721019 PGN721019 PQJ721019 QAF721019 QKB721019 QTX721019 RDT721019 RNP721019 RXL721019 SHH721019 SRD721019 TAZ721019 TKV721019 TUR721019 UEN721019 UOJ721019 UYF721019 VIB721019 VRX721019 WBT721019 WLP721019 WVL721019 D786555 IZ786555 SV786555 ACR786555 AMN786555 AWJ786555 BGF786555 BQB786555 BZX786555 CJT786555 CTP786555 DDL786555 DNH786555 DXD786555 EGZ786555 EQV786555 FAR786555 FKN786555 FUJ786555 GEF786555 GOB786555 GXX786555 HHT786555 HRP786555 IBL786555 ILH786555 IVD786555 JEZ786555 JOV786555 JYR786555 KIN786555 KSJ786555 LCF786555 LMB786555 LVX786555 MFT786555 MPP786555 MZL786555 NJH786555 NTD786555 OCZ786555 OMV786555 OWR786555 PGN786555 PQJ786555 QAF786555 QKB786555 QTX786555 RDT786555 RNP786555 RXL786555 SHH786555 SRD786555 TAZ786555 TKV786555 TUR786555 UEN786555 UOJ786555 UYF786555 VIB786555 VRX786555 WBT786555 WLP786555 WVL786555 D852091 IZ852091 SV852091 ACR852091 AMN852091 AWJ852091 BGF852091 BQB852091 BZX852091 CJT852091 CTP852091 DDL852091 DNH852091 DXD852091 EGZ852091 EQV852091 FAR852091 FKN852091 FUJ852091 GEF852091 GOB852091 GXX852091 HHT852091 HRP852091 IBL852091 ILH852091 IVD852091 JEZ852091 JOV852091 JYR852091 KIN852091 KSJ852091 LCF852091 LMB852091 LVX852091 MFT852091 MPP852091 MZL852091 NJH852091 NTD852091 OCZ852091 OMV852091 OWR852091 PGN852091 PQJ852091 QAF852091 QKB852091 QTX852091 RDT852091 RNP852091 RXL852091 SHH852091 SRD852091 TAZ852091 TKV852091 TUR852091 UEN852091 UOJ852091 UYF852091 VIB852091 VRX852091 WBT852091 WLP852091 WVL852091 D917627 IZ917627 SV917627 ACR917627 AMN917627 AWJ917627 BGF917627 BQB917627 BZX917627 CJT917627 CTP917627 DDL917627 DNH917627 DXD917627 EGZ917627 EQV917627 FAR917627 FKN917627 FUJ917627 GEF917627 GOB917627 GXX917627 HHT917627 HRP917627 IBL917627 ILH917627 IVD917627 JEZ917627 JOV917627 JYR917627 KIN917627 KSJ917627 LCF917627 LMB917627 LVX917627 MFT917627 MPP917627 MZL917627 NJH917627 NTD917627 OCZ917627 OMV917627 OWR917627 PGN917627 PQJ917627 QAF917627 QKB917627 QTX917627 RDT917627 RNP917627 RXL917627 SHH917627 SRD917627 TAZ917627 TKV917627 TUR917627 UEN917627 UOJ917627 UYF917627 VIB917627 VRX917627 WBT917627 WLP917627 WVL917627 D983163 IZ983163 SV983163 ACR983163 AMN983163 AWJ983163 BGF983163 BQB983163 BZX983163 CJT983163 CTP983163 DDL983163 DNH983163 DXD983163 EGZ983163 EQV983163 FAR983163 FKN983163 FUJ983163 GEF983163 GOB983163 GXX983163 HHT983163 HRP983163 IBL983163 ILH983163 IVD983163 JEZ983163 JOV983163 JYR983163 KIN983163 KSJ983163 LCF983163 LMB983163 LVX983163 MFT983163 MPP983163 MZL983163 NJH983163 NTD983163 OCZ983163 OMV983163 OWR983163 PGN983163 PQJ983163 QAF983163 QKB983163 QTX983163 RDT983163 RNP983163 RXL983163 SHH983163 SRD983163 TAZ983163 TKV983163 TUR983163 UEN983163 UOJ983163 UYF983163 VIB983163 VRX983163 WBT983163 WLP983163 WVL983163">
      <formula1>$BK$20:$BK$25</formula1>
    </dataValidation>
    <dataValidation type="list" allowBlank="1" showInputMessage="1" showErrorMessage="1" sqref="D124 IZ124 SV124 ACR124 AMN124 AWJ124 BGF124 BQB124 BZX124 CJT124 CTP124 DDL124 DNH124 DXD124 EGZ124 EQV124 FAR124 FKN124 FUJ124 GEF124 GOB124 GXX124 HHT124 HRP124 IBL124 ILH124 IVD124 JEZ124 JOV124 JYR124 KIN124 KSJ124 LCF124 LMB124 LVX124 MFT124 MPP124 MZL124 NJH124 NTD124 OCZ124 OMV124 OWR124 PGN124 PQJ124 QAF124 QKB124 QTX124 RDT124 RNP124 RXL124 SHH124 SRD124 TAZ124 TKV124 TUR124 UEN124 UOJ124 UYF124 VIB124 VRX124 WBT124 WLP124 WVL124 D65660 IZ65660 SV65660 ACR65660 AMN65660 AWJ65660 BGF65660 BQB65660 BZX65660 CJT65660 CTP65660 DDL65660 DNH65660 DXD65660 EGZ65660 EQV65660 FAR65660 FKN65660 FUJ65660 GEF65660 GOB65660 GXX65660 HHT65660 HRP65660 IBL65660 ILH65660 IVD65660 JEZ65660 JOV65660 JYR65660 KIN65660 KSJ65660 LCF65660 LMB65660 LVX65660 MFT65660 MPP65660 MZL65660 NJH65660 NTD65660 OCZ65660 OMV65660 OWR65660 PGN65660 PQJ65660 QAF65660 QKB65660 QTX65660 RDT65660 RNP65660 RXL65660 SHH65660 SRD65660 TAZ65660 TKV65660 TUR65660 UEN65660 UOJ65660 UYF65660 VIB65660 VRX65660 WBT65660 WLP65660 WVL65660 D131196 IZ131196 SV131196 ACR131196 AMN131196 AWJ131196 BGF131196 BQB131196 BZX131196 CJT131196 CTP131196 DDL131196 DNH131196 DXD131196 EGZ131196 EQV131196 FAR131196 FKN131196 FUJ131196 GEF131196 GOB131196 GXX131196 HHT131196 HRP131196 IBL131196 ILH131196 IVD131196 JEZ131196 JOV131196 JYR131196 KIN131196 KSJ131196 LCF131196 LMB131196 LVX131196 MFT131196 MPP131196 MZL131196 NJH131196 NTD131196 OCZ131196 OMV131196 OWR131196 PGN131196 PQJ131196 QAF131196 QKB131196 QTX131196 RDT131196 RNP131196 RXL131196 SHH131196 SRD131196 TAZ131196 TKV131196 TUR131196 UEN131196 UOJ131196 UYF131196 VIB131196 VRX131196 WBT131196 WLP131196 WVL131196 D196732 IZ196732 SV196732 ACR196732 AMN196732 AWJ196732 BGF196732 BQB196732 BZX196732 CJT196732 CTP196732 DDL196732 DNH196732 DXD196732 EGZ196732 EQV196732 FAR196732 FKN196732 FUJ196732 GEF196732 GOB196732 GXX196732 HHT196732 HRP196732 IBL196732 ILH196732 IVD196732 JEZ196732 JOV196732 JYR196732 KIN196732 KSJ196732 LCF196732 LMB196732 LVX196732 MFT196732 MPP196732 MZL196732 NJH196732 NTD196732 OCZ196732 OMV196732 OWR196732 PGN196732 PQJ196732 QAF196732 QKB196732 QTX196732 RDT196732 RNP196732 RXL196732 SHH196732 SRD196732 TAZ196732 TKV196732 TUR196732 UEN196732 UOJ196732 UYF196732 VIB196732 VRX196732 WBT196732 WLP196732 WVL196732 D262268 IZ262268 SV262268 ACR262268 AMN262268 AWJ262268 BGF262268 BQB262268 BZX262268 CJT262268 CTP262268 DDL262268 DNH262268 DXD262268 EGZ262268 EQV262268 FAR262268 FKN262268 FUJ262268 GEF262268 GOB262268 GXX262268 HHT262268 HRP262268 IBL262268 ILH262268 IVD262268 JEZ262268 JOV262268 JYR262268 KIN262268 KSJ262268 LCF262268 LMB262268 LVX262268 MFT262268 MPP262268 MZL262268 NJH262268 NTD262268 OCZ262268 OMV262268 OWR262268 PGN262268 PQJ262268 QAF262268 QKB262268 QTX262268 RDT262268 RNP262268 RXL262268 SHH262268 SRD262268 TAZ262268 TKV262268 TUR262268 UEN262268 UOJ262268 UYF262268 VIB262268 VRX262268 WBT262268 WLP262268 WVL262268 D327804 IZ327804 SV327804 ACR327804 AMN327804 AWJ327804 BGF327804 BQB327804 BZX327804 CJT327804 CTP327804 DDL327804 DNH327804 DXD327804 EGZ327804 EQV327804 FAR327804 FKN327804 FUJ327804 GEF327804 GOB327804 GXX327804 HHT327804 HRP327804 IBL327804 ILH327804 IVD327804 JEZ327804 JOV327804 JYR327804 KIN327804 KSJ327804 LCF327804 LMB327804 LVX327804 MFT327804 MPP327804 MZL327804 NJH327804 NTD327804 OCZ327804 OMV327804 OWR327804 PGN327804 PQJ327804 QAF327804 QKB327804 QTX327804 RDT327804 RNP327804 RXL327804 SHH327804 SRD327804 TAZ327804 TKV327804 TUR327804 UEN327804 UOJ327804 UYF327804 VIB327804 VRX327804 WBT327804 WLP327804 WVL327804 D393340 IZ393340 SV393340 ACR393340 AMN393340 AWJ393340 BGF393340 BQB393340 BZX393340 CJT393340 CTP393340 DDL393340 DNH393340 DXD393340 EGZ393340 EQV393340 FAR393340 FKN393340 FUJ393340 GEF393340 GOB393340 GXX393340 HHT393340 HRP393340 IBL393340 ILH393340 IVD393340 JEZ393340 JOV393340 JYR393340 KIN393340 KSJ393340 LCF393340 LMB393340 LVX393340 MFT393340 MPP393340 MZL393340 NJH393340 NTD393340 OCZ393340 OMV393340 OWR393340 PGN393340 PQJ393340 QAF393340 QKB393340 QTX393340 RDT393340 RNP393340 RXL393340 SHH393340 SRD393340 TAZ393340 TKV393340 TUR393340 UEN393340 UOJ393340 UYF393340 VIB393340 VRX393340 WBT393340 WLP393340 WVL393340 D458876 IZ458876 SV458876 ACR458876 AMN458876 AWJ458876 BGF458876 BQB458876 BZX458876 CJT458876 CTP458876 DDL458876 DNH458876 DXD458876 EGZ458876 EQV458876 FAR458876 FKN458876 FUJ458876 GEF458876 GOB458876 GXX458876 HHT458876 HRP458876 IBL458876 ILH458876 IVD458876 JEZ458876 JOV458876 JYR458876 KIN458876 KSJ458876 LCF458876 LMB458876 LVX458876 MFT458876 MPP458876 MZL458876 NJH458876 NTD458876 OCZ458876 OMV458876 OWR458876 PGN458876 PQJ458876 QAF458876 QKB458876 QTX458876 RDT458876 RNP458876 RXL458876 SHH458876 SRD458876 TAZ458876 TKV458876 TUR458876 UEN458876 UOJ458876 UYF458876 VIB458876 VRX458876 WBT458876 WLP458876 WVL458876 D524412 IZ524412 SV524412 ACR524412 AMN524412 AWJ524412 BGF524412 BQB524412 BZX524412 CJT524412 CTP524412 DDL524412 DNH524412 DXD524412 EGZ524412 EQV524412 FAR524412 FKN524412 FUJ524412 GEF524412 GOB524412 GXX524412 HHT524412 HRP524412 IBL524412 ILH524412 IVD524412 JEZ524412 JOV524412 JYR524412 KIN524412 KSJ524412 LCF524412 LMB524412 LVX524412 MFT524412 MPP524412 MZL524412 NJH524412 NTD524412 OCZ524412 OMV524412 OWR524412 PGN524412 PQJ524412 QAF524412 QKB524412 QTX524412 RDT524412 RNP524412 RXL524412 SHH524412 SRD524412 TAZ524412 TKV524412 TUR524412 UEN524412 UOJ524412 UYF524412 VIB524412 VRX524412 WBT524412 WLP524412 WVL524412 D589948 IZ589948 SV589948 ACR589948 AMN589948 AWJ589948 BGF589948 BQB589948 BZX589948 CJT589948 CTP589948 DDL589948 DNH589948 DXD589948 EGZ589948 EQV589948 FAR589948 FKN589948 FUJ589948 GEF589948 GOB589948 GXX589948 HHT589948 HRP589948 IBL589948 ILH589948 IVD589948 JEZ589948 JOV589948 JYR589948 KIN589948 KSJ589948 LCF589948 LMB589948 LVX589948 MFT589948 MPP589948 MZL589948 NJH589948 NTD589948 OCZ589948 OMV589948 OWR589948 PGN589948 PQJ589948 QAF589948 QKB589948 QTX589948 RDT589948 RNP589948 RXL589948 SHH589948 SRD589948 TAZ589948 TKV589948 TUR589948 UEN589948 UOJ589948 UYF589948 VIB589948 VRX589948 WBT589948 WLP589948 WVL589948 D655484 IZ655484 SV655484 ACR655484 AMN655484 AWJ655484 BGF655484 BQB655484 BZX655484 CJT655484 CTP655484 DDL655484 DNH655484 DXD655484 EGZ655484 EQV655484 FAR655484 FKN655484 FUJ655484 GEF655484 GOB655484 GXX655484 HHT655484 HRP655484 IBL655484 ILH655484 IVD655484 JEZ655484 JOV655484 JYR655484 KIN655484 KSJ655484 LCF655484 LMB655484 LVX655484 MFT655484 MPP655484 MZL655484 NJH655484 NTD655484 OCZ655484 OMV655484 OWR655484 PGN655484 PQJ655484 QAF655484 QKB655484 QTX655484 RDT655484 RNP655484 RXL655484 SHH655484 SRD655484 TAZ655484 TKV655484 TUR655484 UEN655484 UOJ655484 UYF655484 VIB655484 VRX655484 WBT655484 WLP655484 WVL655484 D721020 IZ721020 SV721020 ACR721020 AMN721020 AWJ721020 BGF721020 BQB721020 BZX721020 CJT721020 CTP721020 DDL721020 DNH721020 DXD721020 EGZ721020 EQV721020 FAR721020 FKN721020 FUJ721020 GEF721020 GOB721020 GXX721020 HHT721020 HRP721020 IBL721020 ILH721020 IVD721020 JEZ721020 JOV721020 JYR721020 KIN721020 KSJ721020 LCF721020 LMB721020 LVX721020 MFT721020 MPP721020 MZL721020 NJH721020 NTD721020 OCZ721020 OMV721020 OWR721020 PGN721020 PQJ721020 QAF721020 QKB721020 QTX721020 RDT721020 RNP721020 RXL721020 SHH721020 SRD721020 TAZ721020 TKV721020 TUR721020 UEN721020 UOJ721020 UYF721020 VIB721020 VRX721020 WBT721020 WLP721020 WVL721020 D786556 IZ786556 SV786556 ACR786556 AMN786556 AWJ786556 BGF786556 BQB786556 BZX786556 CJT786556 CTP786556 DDL786556 DNH786556 DXD786556 EGZ786556 EQV786556 FAR786556 FKN786556 FUJ786556 GEF786556 GOB786556 GXX786556 HHT786556 HRP786556 IBL786556 ILH786556 IVD786556 JEZ786556 JOV786556 JYR786556 KIN786556 KSJ786556 LCF786556 LMB786556 LVX786556 MFT786556 MPP786556 MZL786556 NJH786556 NTD786556 OCZ786556 OMV786556 OWR786556 PGN786556 PQJ786556 QAF786556 QKB786556 QTX786556 RDT786556 RNP786556 RXL786556 SHH786556 SRD786556 TAZ786556 TKV786556 TUR786556 UEN786556 UOJ786556 UYF786556 VIB786556 VRX786556 WBT786556 WLP786556 WVL786556 D852092 IZ852092 SV852092 ACR852092 AMN852092 AWJ852092 BGF852092 BQB852092 BZX852092 CJT852092 CTP852092 DDL852092 DNH852092 DXD852092 EGZ852092 EQV852092 FAR852092 FKN852092 FUJ852092 GEF852092 GOB852092 GXX852092 HHT852092 HRP852092 IBL852092 ILH852092 IVD852092 JEZ852092 JOV852092 JYR852092 KIN852092 KSJ852092 LCF852092 LMB852092 LVX852092 MFT852092 MPP852092 MZL852092 NJH852092 NTD852092 OCZ852092 OMV852092 OWR852092 PGN852092 PQJ852092 QAF852092 QKB852092 QTX852092 RDT852092 RNP852092 RXL852092 SHH852092 SRD852092 TAZ852092 TKV852092 TUR852092 UEN852092 UOJ852092 UYF852092 VIB852092 VRX852092 WBT852092 WLP852092 WVL852092 D917628 IZ917628 SV917628 ACR917628 AMN917628 AWJ917628 BGF917628 BQB917628 BZX917628 CJT917628 CTP917628 DDL917628 DNH917628 DXD917628 EGZ917628 EQV917628 FAR917628 FKN917628 FUJ917628 GEF917628 GOB917628 GXX917628 HHT917628 HRP917628 IBL917628 ILH917628 IVD917628 JEZ917628 JOV917628 JYR917628 KIN917628 KSJ917628 LCF917628 LMB917628 LVX917628 MFT917628 MPP917628 MZL917628 NJH917628 NTD917628 OCZ917628 OMV917628 OWR917628 PGN917628 PQJ917628 QAF917628 QKB917628 QTX917628 RDT917628 RNP917628 RXL917628 SHH917628 SRD917628 TAZ917628 TKV917628 TUR917628 UEN917628 UOJ917628 UYF917628 VIB917628 VRX917628 WBT917628 WLP917628 WVL917628 D983164 IZ983164 SV983164 ACR983164 AMN983164 AWJ983164 BGF983164 BQB983164 BZX983164 CJT983164 CTP983164 DDL983164 DNH983164 DXD983164 EGZ983164 EQV983164 FAR983164 FKN983164 FUJ983164 GEF983164 GOB983164 GXX983164 HHT983164 HRP983164 IBL983164 ILH983164 IVD983164 JEZ983164 JOV983164 JYR983164 KIN983164 KSJ983164 LCF983164 LMB983164 LVX983164 MFT983164 MPP983164 MZL983164 NJH983164 NTD983164 OCZ983164 OMV983164 OWR983164 PGN983164 PQJ983164 QAF983164 QKB983164 QTX983164 RDT983164 RNP983164 RXL983164 SHH983164 SRD983164 TAZ983164 TKV983164 TUR983164 UEN983164 UOJ983164 UYF983164 VIB983164 VRX983164 WBT983164 WLP983164 WVL983164">
      <formula1>$BL$20:$BL$25</formula1>
    </dataValidation>
    <dataValidation type="list" allowBlank="1" showInputMessage="1" showErrorMessage="1" sqref="D125 IZ125 SV125 ACR125 AMN125 AWJ125 BGF125 BQB125 BZX125 CJT125 CTP125 DDL125 DNH125 DXD125 EGZ125 EQV125 FAR125 FKN125 FUJ125 GEF125 GOB125 GXX125 HHT125 HRP125 IBL125 ILH125 IVD125 JEZ125 JOV125 JYR125 KIN125 KSJ125 LCF125 LMB125 LVX125 MFT125 MPP125 MZL125 NJH125 NTD125 OCZ125 OMV125 OWR125 PGN125 PQJ125 QAF125 QKB125 QTX125 RDT125 RNP125 RXL125 SHH125 SRD125 TAZ125 TKV125 TUR125 UEN125 UOJ125 UYF125 VIB125 VRX125 WBT125 WLP125 WVL125 D65661 IZ65661 SV65661 ACR65661 AMN65661 AWJ65661 BGF65661 BQB65661 BZX65661 CJT65661 CTP65661 DDL65661 DNH65661 DXD65661 EGZ65661 EQV65661 FAR65661 FKN65661 FUJ65661 GEF65661 GOB65661 GXX65661 HHT65661 HRP65661 IBL65661 ILH65661 IVD65661 JEZ65661 JOV65661 JYR65661 KIN65661 KSJ65661 LCF65661 LMB65661 LVX65661 MFT65661 MPP65661 MZL65661 NJH65661 NTD65661 OCZ65661 OMV65661 OWR65661 PGN65661 PQJ65661 QAF65661 QKB65661 QTX65661 RDT65661 RNP65661 RXL65661 SHH65661 SRD65661 TAZ65661 TKV65661 TUR65661 UEN65661 UOJ65661 UYF65661 VIB65661 VRX65661 WBT65661 WLP65661 WVL65661 D131197 IZ131197 SV131197 ACR131197 AMN131197 AWJ131197 BGF131197 BQB131197 BZX131197 CJT131197 CTP131197 DDL131197 DNH131197 DXD131197 EGZ131197 EQV131197 FAR131197 FKN131197 FUJ131197 GEF131197 GOB131197 GXX131197 HHT131197 HRP131197 IBL131197 ILH131197 IVD131197 JEZ131197 JOV131197 JYR131197 KIN131197 KSJ131197 LCF131197 LMB131197 LVX131197 MFT131197 MPP131197 MZL131197 NJH131197 NTD131197 OCZ131197 OMV131197 OWR131197 PGN131197 PQJ131197 QAF131197 QKB131197 QTX131197 RDT131197 RNP131197 RXL131197 SHH131197 SRD131197 TAZ131197 TKV131197 TUR131197 UEN131197 UOJ131197 UYF131197 VIB131197 VRX131197 WBT131197 WLP131197 WVL131197 D196733 IZ196733 SV196733 ACR196733 AMN196733 AWJ196733 BGF196733 BQB196733 BZX196733 CJT196733 CTP196733 DDL196733 DNH196733 DXD196733 EGZ196733 EQV196733 FAR196733 FKN196733 FUJ196733 GEF196733 GOB196733 GXX196733 HHT196733 HRP196733 IBL196733 ILH196733 IVD196733 JEZ196733 JOV196733 JYR196733 KIN196733 KSJ196733 LCF196733 LMB196733 LVX196733 MFT196733 MPP196733 MZL196733 NJH196733 NTD196733 OCZ196733 OMV196733 OWR196733 PGN196733 PQJ196733 QAF196733 QKB196733 QTX196733 RDT196733 RNP196733 RXL196733 SHH196733 SRD196733 TAZ196733 TKV196733 TUR196733 UEN196733 UOJ196733 UYF196733 VIB196733 VRX196733 WBT196733 WLP196733 WVL196733 D262269 IZ262269 SV262269 ACR262269 AMN262269 AWJ262269 BGF262269 BQB262269 BZX262269 CJT262269 CTP262269 DDL262269 DNH262269 DXD262269 EGZ262269 EQV262269 FAR262269 FKN262269 FUJ262269 GEF262269 GOB262269 GXX262269 HHT262269 HRP262269 IBL262269 ILH262269 IVD262269 JEZ262269 JOV262269 JYR262269 KIN262269 KSJ262269 LCF262269 LMB262269 LVX262269 MFT262269 MPP262269 MZL262269 NJH262269 NTD262269 OCZ262269 OMV262269 OWR262269 PGN262269 PQJ262269 QAF262269 QKB262269 QTX262269 RDT262269 RNP262269 RXL262269 SHH262269 SRD262269 TAZ262269 TKV262269 TUR262269 UEN262269 UOJ262269 UYF262269 VIB262269 VRX262269 WBT262269 WLP262269 WVL262269 D327805 IZ327805 SV327805 ACR327805 AMN327805 AWJ327805 BGF327805 BQB327805 BZX327805 CJT327805 CTP327805 DDL327805 DNH327805 DXD327805 EGZ327805 EQV327805 FAR327805 FKN327805 FUJ327805 GEF327805 GOB327805 GXX327805 HHT327805 HRP327805 IBL327805 ILH327805 IVD327805 JEZ327805 JOV327805 JYR327805 KIN327805 KSJ327805 LCF327805 LMB327805 LVX327805 MFT327805 MPP327805 MZL327805 NJH327805 NTD327805 OCZ327805 OMV327805 OWR327805 PGN327805 PQJ327805 QAF327805 QKB327805 QTX327805 RDT327805 RNP327805 RXL327805 SHH327805 SRD327805 TAZ327805 TKV327805 TUR327805 UEN327805 UOJ327805 UYF327805 VIB327805 VRX327805 WBT327805 WLP327805 WVL327805 D393341 IZ393341 SV393341 ACR393341 AMN393341 AWJ393341 BGF393341 BQB393341 BZX393341 CJT393341 CTP393341 DDL393341 DNH393341 DXD393341 EGZ393341 EQV393341 FAR393341 FKN393341 FUJ393341 GEF393341 GOB393341 GXX393341 HHT393341 HRP393341 IBL393341 ILH393341 IVD393341 JEZ393341 JOV393341 JYR393341 KIN393341 KSJ393341 LCF393341 LMB393341 LVX393341 MFT393341 MPP393341 MZL393341 NJH393341 NTD393341 OCZ393341 OMV393341 OWR393341 PGN393341 PQJ393341 QAF393341 QKB393341 QTX393341 RDT393341 RNP393341 RXL393341 SHH393341 SRD393341 TAZ393341 TKV393341 TUR393341 UEN393341 UOJ393341 UYF393341 VIB393341 VRX393341 WBT393341 WLP393341 WVL393341 D458877 IZ458877 SV458877 ACR458877 AMN458877 AWJ458877 BGF458877 BQB458877 BZX458877 CJT458877 CTP458877 DDL458877 DNH458877 DXD458877 EGZ458877 EQV458877 FAR458877 FKN458877 FUJ458877 GEF458877 GOB458877 GXX458877 HHT458877 HRP458877 IBL458877 ILH458877 IVD458877 JEZ458877 JOV458877 JYR458877 KIN458877 KSJ458877 LCF458877 LMB458877 LVX458877 MFT458877 MPP458877 MZL458877 NJH458877 NTD458877 OCZ458877 OMV458877 OWR458877 PGN458877 PQJ458877 QAF458877 QKB458877 QTX458877 RDT458877 RNP458877 RXL458877 SHH458877 SRD458877 TAZ458877 TKV458877 TUR458877 UEN458877 UOJ458877 UYF458877 VIB458877 VRX458877 WBT458877 WLP458877 WVL458877 D524413 IZ524413 SV524413 ACR524413 AMN524413 AWJ524413 BGF524413 BQB524413 BZX524413 CJT524413 CTP524413 DDL524413 DNH524413 DXD524413 EGZ524413 EQV524413 FAR524413 FKN524413 FUJ524413 GEF524413 GOB524413 GXX524413 HHT524413 HRP524413 IBL524413 ILH524413 IVD524413 JEZ524413 JOV524413 JYR524413 KIN524413 KSJ524413 LCF524413 LMB524413 LVX524413 MFT524413 MPP524413 MZL524413 NJH524413 NTD524413 OCZ524413 OMV524413 OWR524413 PGN524413 PQJ524413 QAF524413 QKB524413 QTX524413 RDT524413 RNP524413 RXL524413 SHH524413 SRD524413 TAZ524413 TKV524413 TUR524413 UEN524413 UOJ524413 UYF524413 VIB524413 VRX524413 WBT524413 WLP524413 WVL524413 D589949 IZ589949 SV589949 ACR589949 AMN589949 AWJ589949 BGF589949 BQB589949 BZX589949 CJT589949 CTP589949 DDL589949 DNH589949 DXD589949 EGZ589949 EQV589949 FAR589949 FKN589949 FUJ589949 GEF589949 GOB589949 GXX589949 HHT589949 HRP589949 IBL589949 ILH589949 IVD589949 JEZ589949 JOV589949 JYR589949 KIN589949 KSJ589949 LCF589949 LMB589949 LVX589949 MFT589949 MPP589949 MZL589949 NJH589949 NTD589949 OCZ589949 OMV589949 OWR589949 PGN589949 PQJ589949 QAF589949 QKB589949 QTX589949 RDT589949 RNP589949 RXL589949 SHH589949 SRD589949 TAZ589949 TKV589949 TUR589949 UEN589949 UOJ589949 UYF589949 VIB589949 VRX589949 WBT589949 WLP589949 WVL589949 D655485 IZ655485 SV655485 ACR655485 AMN655485 AWJ655485 BGF655485 BQB655485 BZX655485 CJT655485 CTP655485 DDL655485 DNH655485 DXD655485 EGZ655485 EQV655485 FAR655485 FKN655485 FUJ655485 GEF655485 GOB655485 GXX655485 HHT655485 HRP655485 IBL655485 ILH655485 IVD655485 JEZ655485 JOV655485 JYR655485 KIN655485 KSJ655485 LCF655485 LMB655485 LVX655485 MFT655485 MPP655485 MZL655485 NJH655485 NTD655485 OCZ655485 OMV655485 OWR655485 PGN655485 PQJ655485 QAF655485 QKB655485 QTX655485 RDT655485 RNP655485 RXL655485 SHH655485 SRD655485 TAZ655485 TKV655485 TUR655485 UEN655485 UOJ655485 UYF655485 VIB655485 VRX655485 WBT655485 WLP655485 WVL655485 D721021 IZ721021 SV721021 ACR721021 AMN721021 AWJ721021 BGF721021 BQB721021 BZX721021 CJT721021 CTP721021 DDL721021 DNH721021 DXD721021 EGZ721021 EQV721021 FAR721021 FKN721021 FUJ721021 GEF721021 GOB721021 GXX721021 HHT721021 HRP721021 IBL721021 ILH721021 IVD721021 JEZ721021 JOV721021 JYR721021 KIN721021 KSJ721021 LCF721021 LMB721021 LVX721021 MFT721021 MPP721021 MZL721021 NJH721021 NTD721021 OCZ721021 OMV721021 OWR721021 PGN721021 PQJ721021 QAF721021 QKB721021 QTX721021 RDT721021 RNP721021 RXL721021 SHH721021 SRD721021 TAZ721021 TKV721021 TUR721021 UEN721021 UOJ721021 UYF721021 VIB721021 VRX721021 WBT721021 WLP721021 WVL721021 D786557 IZ786557 SV786557 ACR786557 AMN786557 AWJ786557 BGF786557 BQB786557 BZX786557 CJT786557 CTP786557 DDL786557 DNH786557 DXD786557 EGZ786557 EQV786557 FAR786557 FKN786557 FUJ786557 GEF786557 GOB786557 GXX786557 HHT786557 HRP786557 IBL786557 ILH786557 IVD786557 JEZ786557 JOV786557 JYR786557 KIN786557 KSJ786557 LCF786557 LMB786557 LVX786557 MFT786557 MPP786557 MZL786557 NJH786557 NTD786557 OCZ786557 OMV786557 OWR786557 PGN786557 PQJ786557 QAF786557 QKB786557 QTX786557 RDT786557 RNP786557 RXL786557 SHH786557 SRD786557 TAZ786557 TKV786557 TUR786557 UEN786557 UOJ786557 UYF786557 VIB786557 VRX786557 WBT786557 WLP786557 WVL786557 D852093 IZ852093 SV852093 ACR852093 AMN852093 AWJ852093 BGF852093 BQB852093 BZX852093 CJT852093 CTP852093 DDL852093 DNH852093 DXD852093 EGZ852093 EQV852093 FAR852093 FKN852093 FUJ852093 GEF852093 GOB852093 GXX852093 HHT852093 HRP852093 IBL852093 ILH852093 IVD852093 JEZ852093 JOV852093 JYR852093 KIN852093 KSJ852093 LCF852093 LMB852093 LVX852093 MFT852093 MPP852093 MZL852093 NJH852093 NTD852093 OCZ852093 OMV852093 OWR852093 PGN852093 PQJ852093 QAF852093 QKB852093 QTX852093 RDT852093 RNP852093 RXL852093 SHH852093 SRD852093 TAZ852093 TKV852093 TUR852093 UEN852093 UOJ852093 UYF852093 VIB852093 VRX852093 WBT852093 WLP852093 WVL852093 D917629 IZ917629 SV917629 ACR917629 AMN917629 AWJ917629 BGF917629 BQB917629 BZX917629 CJT917629 CTP917629 DDL917629 DNH917629 DXD917629 EGZ917629 EQV917629 FAR917629 FKN917629 FUJ917629 GEF917629 GOB917629 GXX917629 HHT917629 HRP917629 IBL917629 ILH917629 IVD917629 JEZ917629 JOV917629 JYR917629 KIN917629 KSJ917629 LCF917629 LMB917629 LVX917629 MFT917629 MPP917629 MZL917629 NJH917629 NTD917629 OCZ917629 OMV917629 OWR917629 PGN917629 PQJ917629 QAF917629 QKB917629 QTX917629 RDT917629 RNP917629 RXL917629 SHH917629 SRD917629 TAZ917629 TKV917629 TUR917629 UEN917629 UOJ917629 UYF917629 VIB917629 VRX917629 WBT917629 WLP917629 WVL917629 D983165 IZ983165 SV983165 ACR983165 AMN983165 AWJ983165 BGF983165 BQB983165 BZX983165 CJT983165 CTP983165 DDL983165 DNH983165 DXD983165 EGZ983165 EQV983165 FAR983165 FKN983165 FUJ983165 GEF983165 GOB983165 GXX983165 HHT983165 HRP983165 IBL983165 ILH983165 IVD983165 JEZ983165 JOV983165 JYR983165 KIN983165 KSJ983165 LCF983165 LMB983165 LVX983165 MFT983165 MPP983165 MZL983165 NJH983165 NTD983165 OCZ983165 OMV983165 OWR983165 PGN983165 PQJ983165 QAF983165 QKB983165 QTX983165 RDT983165 RNP983165 RXL983165 SHH983165 SRD983165 TAZ983165 TKV983165 TUR983165 UEN983165 UOJ983165 UYF983165 VIB983165 VRX983165 WBT983165 WLP983165 WVL983165">
      <formula1>$BM$20:$BM$24</formula1>
    </dataValidation>
    <dataValidation type="list" allowBlank="1" showInputMessage="1" showErrorMessage="1" sqref="D126 IZ126 SV126 ACR126 AMN126 AWJ126 BGF126 BQB126 BZX126 CJT126 CTP126 DDL126 DNH126 DXD126 EGZ126 EQV126 FAR126 FKN126 FUJ126 GEF126 GOB126 GXX126 HHT126 HRP126 IBL126 ILH126 IVD126 JEZ126 JOV126 JYR126 KIN126 KSJ126 LCF126 LMB126 LVX126 MFT126 MPP126 MZL126 NJH126 NTD126 OCZ126 OMV126 OWR126 PGN126 PQJ126 QAF126 QKB126 QTX126 RDT126 RNP126 RXL126 SHH126 SRD126 TAZ126 TKV126 TUR126 UEN126 UOJ126 UYF126 VIB126 VRX126 WBT126 WLP126 WVL126 D65662 IZ65662 SV65662 ACR65662 AMN65662 AWJ65662 BGF65662 BQB65662 BZX65662 CJT65662 CTP65662 DDL65662 DNH65662 DXD65662 EGZ65662 EQV65662 FAR65662 FKN65662 FUJ65662 GEF65662 GOB65662 GXX65662 HHT65662 HRP65662 IBL65662 ILH65662 IVD65662 JEZ65662 JOV65662 JYR65662 KIN65662 KSJ65662 LCF65662 LMB65662 LVX65662 MFT65662 MPP65662 MZL65662 NJH65662 NTD65662 OCZ65662 OMV65662 OWR65662 PGN65662 PQJ65662 QAF65662 QKB65662 QTX65662 RDT65662 RNP65662 RXL65662 SHH65662 SRD65662 TAZ65662 TKV65662 TUR65662 UEN65662 UOJ65662 UYF65662 VIB65662 VRX65662 WBT65662 WLP65662 WVL65662 D131198 IZ131198 SV131198 ACR131198 AMN131198 AWJ131198 BGF131198 BQB131198 BZX131198 CJT131198 CTP131198 DDL131198 DNH131198 DXD131198 EGZ131198 EQV131198 FAR131198 FKN131198 FUJ131198 GEF131198 GOB131198 GXX131198 HHT131198 HRP131198 IBL131198 ILH131198 IVD131198 JEZ131198 JOV131198 JYR131198 KIN131198 KSJ131198 LCF131198 LMB131198 LVX131198 MFT131198 MPP131198 MZL131198 NJH131198 NTD131198 OCZ131198 OMV131198 OWR131198 PGN131198 PQJ131198 QAF131198 QKB131198 QTX131198 RDT131198 RNP131198 RXL131198 SHH131198 SRD131198 TAZ131198 TKV131198 TUR131198 UEN131198 UOJ131198 UYF131198 VIB131198 VRX131198 WBT131198 WLP131198 WVL131198 D196734 IZ196734 SV196734 ACR196734 AMN196734 AWJ196734 BGF196734 BQB196734 BZX196734 CJT196734 CTP196734 DDL196734 DNH196734 DXD196734 EGZ196734 EQV196734 FAR196734 FKN196734 FUJ196734 GEF196734 GOB196734 GXX196734 HHT196734 HRP196734 IBL196734 ILH196734 IVD196734 JEZ196734 JOV196734 JYR196734 KIN196734 KSJ196734 LCF196734 LMB196734 LVX196734 MFT196734 MPP196734 MZL196734 NJH196734 NTD196734 OCZ196734 OMV196734 OWR196734 PGN196734 PQJ196734 QAF196734 QKB196734 QTX196734 RDT196734 RNP196734 RXL196734 SHH196734 SRD196734 TAZ196734 TKV196734 TUR196734 UEN196734 UOJ196734 UYF196734 VIB196734 VRX196734 WBT196734 WLP196734 WVL196734 D262270 IZ262270 SV262270 ACR262270 AMN262270 AWJ262270 BGF262270 BQB262270 BZX262270 CJT262270 CTP262270 DDL262270 DNH262270 DXD262270 EGZ262270 EQV262270 FAR262270 FKN262270 FUJ262270 GEF262270 GOB262270 GXX262270 HHT262270 HRP262270 IBL262270 ILH262270 IVD262270 JEZ262270 JOV262270 JYR262270 KIN262270 KSJ262270 LCF262270 LMB262270 LVX262270 MFT262270 MPP262270 MZL262270 NJH262270 NTD262270 OCZ262270 OMV262270 OWR262270 PGN262270 PQJ262270 QAF262270 QKB262270 QTX262270 RDT262270 RNP262270 RXL262270 SHH262270 SRD262270 TAZ262270 TKV262270 TUR262270 UEN262270 UOJ262270 UYF262270 VIB262270 VRX262270 WBT262270 WLP262270 WVL262270 D327806 IZ327806 SV327806 ACR327806 AMN327806 AWJ327806 BGF327806 BQB327806 BZX327806 CJT327806 CTP327806 DDL327806 DNH327806 DXD327806 EGZ327806 EQV327806 FAR327806 FKN327806 FUJ327806 GEF327806 GOB327806 GXX327806 HHT327806 HRP327806 IBL327806 ILH327806 IVD327806 JEZ327806 JOV327806 JYR327806 KIN327806 KSJ327806 LCF327806 LMB327806 LVX327806 MFT327806 MPP327806 MZL327806 NJH327806 NTD327806 OCZ327806 OMV327806 OWR327806 PGN327806 PQJ327806 QAF327806 QKB327806 QTX327806 RDT327806 RNP327806 RXL327806 SHH327806 SRD327806 TAZ327806 TKV327806 TUR327806 UEN327806 UOJ327806 UYF327806 VIB327806 VRX327806 WBT327806 WLP327806 WVL327806 D393342 IZ393342 SV393342 ACR393342 AMN393342 AWJ393342 BGF393342 BQB393342 BZX393342 CJT393342 CTP393342 DDL393342 DNH393342 DXD393342 EGZ393342 EQV393342 FAR393342 FKN393342 FUJ393342 GEF393342 GOB393342 GXX393342 HHT393342 HRP393342 IBL393342 ILH393342 IVD393342 JEZ393342 JOV393342 JYR393342 KIN393342 KSJ393342 LCF393342 LMB393342 LVX393342 MFT393342 MPP393342 MZL393342 NJH393342 NTD393342 OCZ393342 OMV393342 OWR393342 PGN393342 PQJ393342 QAF393342 QKB393342 QTX393342 RDT393342 RNP393342 RXL393342 SHH393342 SRD393342 TAZ393342 TKV393342 TUR393342 UEN393342 UOJ393342 UYF393342 VIB393342 VRX393342 WBT393342 WLP393342 WVL393342 D458878 IZ458878 SV458878 ACR458878 AMN458878 AWJ458878 BGF458878 BQB458878 BZX458878 CJT458878 CTP458878 DDL458878 DNH458878 DXD458878 EGZ458878 EQV458878 FAR458878 FKN458878 FUJ458878 GEF458878 GOB458878 GXX458878 HHT458878 HRP458878 IBL458878 ILH458878 IVD458878 JEZ458878 JOV458878 JYR458878 KIN458878 KSJ458878 LCF458878 LMB458878 LVX458878 MFT458878 MPP458878 MZL458878 NJH458878 NTD458878 OCZ458878 OMV458878 OWR458878 PGN458878 PQJ458878 QAF458878 QKB458878 QTX458878 RDT458878 RNP458878 RXL458878 SHH458878 SRD458878 TAZ458878 TKV458878 TUR458878 UEN458878 UOJ458878 UYF458878 VIB458878 VRX458878 WBT458878 WLP458878 WVL458878 D524414 IZ524414 SV524414 ACR524414 AMN524414 AWJ524414 BGF524414 BQB524414 BZX524414 CJT524414 CTP524414 DDL524414 DNH524414 DXD524414 EGZ524414 EQV524414 FAR524414 FKN524414 FUJ524414 GEF524414 GOB524414 GXX524414 HHT524414 HRP524414 IBL524414 ILH524414 IVD524414 JEZ524414 JOV524414 JYR524414 KIN524414 KSJ524414 LCF524414 LMB524414 LVX524414 MFT524414 MPP524414 MZL524414 NJH524414 NTD524414 OCZ524414 OMV524414 OWR524414 PGN524414 PQJ524414 QAF524414 QKB524414 QTX524414 RDT524414 RNP524414 RXL524414 SHH524414 SRD524414 TAZ524414 TKV524414 TUR524414 UEN524414 UOJ524414 UYF524414 VIB524414 VRX524414 WBT524414 WLP524414 WVL524414 D589950 IZ589950 SV589950 ACR589950 AMN589950 AWJ589950 BGF589950 BQB589950 BZX589950 CJT589950 CTP589950 DDL589950 DNH589950 DXD589950 EGZ589950 EQV589950 FAR589950 FKN589950 FUJ589950 GEF589950 GOB589950 GXX589950 HHT589950 HRP589950 IBL589950 ILH589950 IVD589950 JEZ589950 JOV589950 JYR589950 KIN589950 KSJ589950 LCF589950 LMB589950 LVX589950 MFT589950 MPP589950 MZL589950 NJH589950 NTD589950 OCZ589950 OMV589950 OWR589950 PGN589950 PQJ589950 QAF589950 QKB589950 QTX589950 RDT589950 RNP589950 RXL589950 SHH589950 SRD589950 TAZ589950 TKV589950 TUR589950 UEN589950 UOJ589950 UYF589950 VIB589950 VRX589950 WBT589950 WLP589950 WVL589950 D655486 IZ655486 SV655486 ACR655486 AMN655486 AWJ655486 BGF655486 BQB655486 BZX655486 CJT655486 CTP655486 DDL655486 DNH655486 DXD655486 EGZ655486 EQV655486 FAR655486 FKN655486 FUJ655486 GEF655486 GOB655486 GXX655486 HHT655486 HRP655486 IBL655486 ILH655486 IVD655486 JEZ655486 JOV655486 JYR655486 KIN655486 KSJ655486 LCF655486 LMB655486 LVX655486 MFT655486 MPP655486 MZL655486 NJH655486 NTD655486 OCZ655486 OMV655486 OWR655486 PGN655486 PQJ655486 QAF655486 QKB655486 QTX655486 RDT655486 RNP655486 RXL655486 SHH655486 SRD655486 TAZ655486 TKV655486 TUR655486 UEN655486 UOJ655486 UYF655486 VIB655486 VRX655486 WBT655486 WLP655486 WVL655486 D721022 IZ721022 SV721022 ACR721022 AMN721022 AWJ721022 BGF721022 BQB721022 BZX721022 CJT721022 CTP721022 DDL721022 DNH721022 DXD721022 EGZ721022 EQV721022 FAR721022 FKN721022 FUJ721022 GEF721022 GOB721022 GXX721022 HHT721022 HRP721022 IBL721022 ILH721022 IVD721022 JEZ721022 JOV721022 JYR721022 KIN721022 KSJ721022 LCF721022 LMB721022 LVX721022 MFT721022 MPP721022 MZL721022 NJH721022 NTD721022 OCZ721022 OMV721022 OWR721022 PGN721022 PQJ721022 QAF721022 QKB721022 QTX721022 RDT721022 RNP721022 RXL721022 SHH721022 SRD721022 TAZ721022 TKV721022 TUR721022 UEN721022 UOJ721022 UYF721022 VIB721022 VRX721022 WBT721022 WLP721022 WVL721022 D786558 IZ786558 SV786558 ACR786558 AMN786558 AWJ786558 BGF786558 BQB786558 BZX786558 CJT786558 CTP786558 DDL786558 DNH786558 DXD786558 EGZ786558 EQV786558 FAR786558 FKN786558 FUJ786558 GEF786558 GOB786558 GXX786558 HHT786558 HRP786558 IBL786558 ILH786558 IVD786558 JEZ786558 JOV786558 JYR786558 KIN786558 KSJ786558 LCF786558 LMB786558 LVX786558 MFT786558 MPP786558 MZL786558 NJH786558 NTD786558 OCZ786558 OMV786558 OWR786558 PGN786558 PQJ786558 QAF786558 QKB786558 QTX786558 RDT786558 RNP786558 RXL786558 SHH786558 SRD786558 TAZ786558 TKV786558 TUR786558 UEN786558 UOJ786558 UYF786558 VIB786558 VRX786558 WBT786558 WLP786558 WVL786558 D852094 IZ852094 SV852094 ACR852094 AMN852094 AWJ852094 BGF852094 BQB852094 BZX852094 CJT852094 CTP852094 DDL852094 DNH852094 DXD852094 EGZ852094 EQV852094 FAR852094 FKN852094 FUJ852094 GEF852094 GOB852094 GXX852094 HHT852094 HRP852094 IBL852094 ILH852094 IVD852094 JEZ852094 JOV852094 JYR852094 KIN852094 KSJ852094 LCF852094 LMB852094 LVX852094 MFT852094 MPP852094 MZL852094 NJH852094 NTD852094 OCZ852094 OMV852094 OWR852094 PGN852094 PQJ852094 QAF852094 QKB852094 QTX852094 RDT852094 RNP852094 RXL852094 SHH852094 SRD852094 TAZ852094 TKV852094 TUR852094 UEN852094 UOJ852094 UYF852094 VIB852094 VRX852094 WBT852094 WLP852094 WVL852094 D917630 IZ917630 SV917630 ACR917630 AMN917630 AWJ917630 BGF917630 BQB917630 BZX917630 CJT917630 CTP917630 DDL917630 DNH917630 DXD917630 EGZ917630 EQV917630 FAR917630 FKN917630 FUJ917630 GEF917630 GOB917630 GXX917630 HHT917630 HRP917630 IBL917630 ILH917630 IVD917630 JEZ917630 JOV917630 JYR917630 KIN917630 KSJ917630 LCF917630 LMB917630 LVX917630 MFT917630 MPP917630 MZL917630 NJH917630 NTD917630 OCZ917630 OMV917630 OWR917630 PGN917630 PQJ917630 QAF917630 QKB917630 QTX917630 RDT917630 RNP917630 RXL917630 SHH917630 SRD917630 TAZ917630 TKV917630 TUR917630 UEN917630 UOJ917630 UYF917630 VIB917630 VRX917630 WBT917630 WLP917630 WVL917630 D983166 IZ983166 SV983166 ACR983166 AMN983166 AWJ983166 BGF983166 BQB983166 BZX983166 CJT983166 CTP983166 DDL983166 DNH983166 DXD983166 EGZ983166 EQV983166 FAR983166 FKN983166 FUJ983166 GEF983166 GOB983166 GXX983166 HHT983166 HRP983166 IBL983166 ILH983166 IVD983166 JEZ983166 JOV983166 JYR983166 KIN983166 KSJ983166 LCF983166 LMB983166 LVX983166 MFT983166 MPP983166 MZL983166 NJH983166 NTD983166 OCZ983166 OMV983166 OWR983166 PGN983166 PQJ983166 QAF983166 QKB983166 QTX983166 RDT983166 RNP983166 RXL983166 SHH983166 SRD983166 TAZ983166 TKV983166 TUR983166 UEN983166 UOJ983166 UYF983166 VIB983166 VRX983166 WBT983166 WLP983166 WVL983166">
      <formula1>$BN$20:$BN$27</formula1>
    </dataValidation>
    <dataValidation type="list" allowBlank="1" showInputMessage="1" showErrorMessage="1" sqref="D127 IZ127 SV127 ACR127 AMN127 AWJ127 BGF127 BQB127 BZX127 CJT127 CTP127 DDL127 DNH127 DXD127 EGZ127 EQV127 FAR127 FKN127 FUJ127 GEF127 GOB127 GXX127 HHT127 HRP127 IBL127 ILH127 IVD127 JEZ127 JOV127 JYR127 KIN127 KSJ127 LCF127 LMB127 LVX127 MFT127 MPP127 MZL127 NJH127 NTD127 OCZ127 OMV127 OWR127 PGN127 PQJ127 QAF127 QKB127 QTX127 RDT127 RNP127 RXL127 SHH127 SRD127 TAZ127 TKV127 TUR127 UEN127 UOJ127 UYF127 VIB127 VRX127 WBT127 WLP127 WVL127 D65663 IZ65663 SV65663 ACR65663 AMN65663 AWJ65663 BGF65663 BQB65663 BZX65663 CJT65663 CTP65663 DDL65663 DNH65663 DXD65663 EGZ65663 EQV65663 FAR65663 FKN65663 FUJ65663 GEF65663 GOB65663 GXX65663 HHT65663 HRP65663 IBL65663 ILH65663 IVD65663 JEZ65663 JOV65663 JYR65663 KIN65663 KSJ65663 LCF65663 LMB65663 LVX65663 MFT65663 MPP65663 MZL65663 NJH65663 NTD65663 OCZ65663 OMV65663 OWR65663 PGN65663 PQJ65663 QAF65663 QKB65663 QTX65663 RDT65663 RNP65663 RXL65663 SHH65663 SRD65663 TAZ65663 TKV65663 TUR65663 UEN65663 UOJ65663 UYF65663 VIB65663 VRX65663 WBT65663 WLP65663 WVL65663 D131199 IZ131199 SV131199 ACR131199 AMN131199 AWJ131199 BGF131199 BQB131199 BZX131199 CJT131199 CTP131199 DDL131199 DNH131199 DXD131199 EGZ131199 EQV131199 FAR131199 FKN131199 FUJ131199 GEF131199 GOB131199 GXX131199 HHT131199 HRP131199 IBL131199 ILH131199 IVD131199 JEZ131199 JOV131199 JYR131199 KIN131199 KSJ131199 LCF131199 LMB131199 LVX131199 MFT131199 MPP131199 MZL131199 NJH131199 NTD131199 OCZ131199 OMV131199 OWR131199 PGN131199 PQJ131199 QAF131199 QKB131199 QTX131199 RDT131199 RNP131199 RXL131199 SHH131199 SRD131199 TAZ131199 TKV131199 TUR131199 UEN131199 UOJ131199 UYF131199 VIB131199 VRX131199 WBT131199 WLP131199 WVL131199 D196735 IZ196735 SV196735 ACR196735 AMN196735 AWJ196735 BGF196735 BQB196735 BZX196735 CJT196735 CTP196735 DDL196735 DNH196735 DXD196735 EGZ196735 EQV196735 FAR196735 FKN196735 FUJ196735 GEF196735 GOB196735 GXX196735 HHT196735 HRP196735 IBL196735 ILH196735 IVD196735 JEZ196735 JOV196735 JYR196735 KIN196735 KSJ196735 LCF196735 LMB196735 LVX196735 MFT196735 MPP196735 MZL196735 NJH196735 NTD196735 OCZ196735 OMV196735 OWR196735 PGN196735 PQJ196735 QAF196735 QKB196735 QTX196735 RDT196735 RNP196735 RXL196735 SHH196735 SRD196735 TAZ196735 TKV196735 TUR196735 UEN196735 UOJ196735 UYF196735 VIB196735 VRX196735 WBT196735 WLP196735 WVL196735 D262271 IZ262271 SV262271 ACR262271 AMN262271 AWJ262271 BGF262271 BQB262271 BZX262271 CJT262271 CTP262271 DDL262271 DNH262271 DXD262271 EGZ262271 EQV262271 FAR262271 FKN262271 FUJ262271 GEF262271 GOB262271 GXX262271 HHT262271 HRP262271 IBL262271 ILH262271 IVD262271 JEZ262271 JOV262271 JYR262271 KIN262271 KSJ262271 LCF262271 LMB262271 LVX262271 MFT262271 MPP262271 MZL262271 NJH262271 NTD262271 OCZ262271 OMV262271 OWR262271 PGN262271 PQJ262271 QAF262271 QKB262271 QTX262271 RDT262271 RNP262271 RXL262271 SHH262271 SRD262271 TAZ262271 TKV262271 TUR262271 UEN262271 UOJ262271 UYF262271 VIB262271 VRX262271 WBT262271 WLP262271 WVL262271 D327807 IZ327807 SV327807 ACR327807 AMN327807 AWJ327807 BGF327807 BQB327807 BZX327807 CJT327807 CTP327807 DDL327807 DNH327807 DXD327807 EGZ327807 EQV327807 FAR327807 FKN327807 FUJ327807 GEF327807 GOB327807 GXX327807 HHT327807 HRP327807 IBL327807 ILH327807 IVD327807 JEZ327807 JOV327807 JYR327807 KIN327807 KSJ327807 LCF327807 LMB327807 LVX327807 MFT327807 MPP327807 MZL327807 NJH327807 NTD327807 OCZ327807 OMV327807 OWR327807 PGN327807 PQJ327807 QAF327807 QKB327807 QTX327807 RDT327807 RNP327807 RXL327807 SHH327807 SRD327807 TAZ327807 TKV327807 TUR327807 UEN327807 UOJ327807 UYF327807 VIB327807 VRX327807 WBT327807 WLP327807 WVL327807 D393343 IZ393343 SV393343 ACR393343 AMN393343 AWJ393343 BGF393343 BQB393343 BZX393343 CJT393343 CTP393343 DDL393343 DNH393343 DXD393343 EGZ393343 EQV393343 FAR393343 FKN393343 FUJ393343 GEF393343 GOB393343 GXX393343 HHT393343 HRP393343 IBL393343 ILH393343 IVD393343 JEZ393343 JOV393343 JYR393343 KIN393343 KSJ393343 LCF393343 LMB393343 LVX393343 MFT393343 MPP393343 MZL393343 NJH393343 NTD393343 OCZ393343 OMV393343 OWR393343 PGN393343 PQJ393343 QAF393343 QKB393343 QTX393343 RDT393343 RNP393343 RXL393343 SHH393343 SRD393343 TAZ393343 TKV393343 TUR393343 UEN393343 UOJ393343 UYF393343 VIB393343 VRX393343 WBT393343 WLP393343 WVL393343 D458879 IZ458879 SV458879 ACR458879 AMN458879 AWJ458879 BGF458879 BQB458879 BZX458879 CJT458879 CTP458879 DDL458879 DNH458879 DXD458879 EGZ458879 EQV458879 FAR458879 FKN458879 FUJ458879 GEF458879 GOB458879 GXX458879 HHT458879 HRP458879 IBL458879 ILH458879 IVD458879 JEZ458879 JOV458879 JYR458879 KIN458879 KSJ458879 LCF458879 LMB458879 LVX458879 MFT458879 MPP458879 MZL458879 NJH458879 NTD458879 OCZ458879 OMV458879 OWR458879 PGN458879 PQJ458879 QAF458879 QKB458879 QTX458879 RDT458879 RNP458879 RXL458879 SHH458879 SRD458879 TAZ458879 TKV458879 TUR458879 UEN458879 UOJ458879 UYF458879 VIB458879 VRX458879 WBT458879 WLP458879 WVL458879 D524415 IZ524415 SV524415 ACR524415 AMN524415 AWJ524415 BGF524415 BQB524415 BZX524415 CJT524415 CTP524415 DDL524415 DNH524415 DXD524415 EGZ524415 EQV524415 FAR524415 FKN524415 FUJ524415 GEF524415 GOB524415 GXX524415 HHT524415 HRP524415 IBL524415 ILH524415 IVD524415 JEZ524415 JOV524415 JYR524415 KIN524415 KSJ524415 LCF524415 LMB524415 LVX524415 MFT524415 MPP524415 MZL524415 NJH524415 NTD524415 OCZ524415 OMV524415 OWR524415 PGN524415 PQJ524415 QAF524415 QKB524415 QTX524415 RDT524415 RNP524415 RXL524415 SHH524415 SRD524415 TAZ524415 TKV524415 TUR524415 UEN524415 UOJ524415 UYF524415 VIB524415 VRX524415 WBT524415 WLP524415 WVL524415 D589951 IZ589951 SV589951 ACR589951 AMN589951 AWJ589951 BGF589951 BQB589951 BZX589951 CJT589951 CTP589951 DDL589951 DNH589951 DXD589951 EGZ589951 EQV589951 FAR589951 FKN589951 FUJ589951 GEF589951 GOB589951 GXX589951 HHT589951 HRP589951 IBL589951 ILH589951 IVD589951 JEZ589951 JOV589951 JYR589951 KIN589951 KSJ589951 LCF589951 LMB589951 LVX589951 MFT589951 MPP589951 MZL589951 NJH589951 NTD589951 OCZ589951 OMV589951 OWR589951 PGN589951 PQJ589951 QAF589951 QKB589951 QTX589951 RDT589951 RNP589951 RXL589951 SHH589951 SRD589951 TAZ589951 TKV589951 TUR589951 UEN589951 UOJ589951 UYF589951 VIB589951 VRX589951 WBT589951 WLP589951 WVL589951 D655487 IZ655487 SV655487 ACR655487 AMN655487 AWJ655487 BGF655487 BQB655487 BZX655487 CJT655487 CTP655487 DDL655487 DNH655487 DXD655487 EGZ655487 EQV655487 FAR655487 FKN655487 FUJ655487 GEF655487 GOB655487 GXX655487 HHT655487 HRP655487 IBL655487 ILH655487 IVD655487 JEZ655487 JOV655487 JYR655487 KIN655487 KSJ655487 LCF655487 LMB655487 LVX655487 MFT655487 MPP655487 MZL655487 NJH655487 NTD655487 OCZ655487 OMV655487 OWR655487 PGN655487 PQJ655487 QAF655487 QKB655487 QTX655487 RDT655487 RNP655487 RXL655487 SHH655487 SRD655487 TAZ655487 TKV655487 TUR655487 UEN655487 UOJ655487 UYF655487 VIB655487 VRX655487 WBT655487 WLP655487 WVL655487 D721023 IZ721023 SV721023 ACR721023 AMN721023 AWJ721023 BGF721023 BQB721023 BZX721023 CJT721023 CTP721023 DDL721023 DNH721023 DXD721023 EGZ721023 EQV721023 FAR721023 FKN721023 FUJ721023 GEF721023 GOB721023 GXX721023 HHT721023 HRP721023 IBL721023 ILH721023 IVD721023 JEZ721023 JOV721023 JYR721023 KIN721023 KSJ721023 LCF721023 LMB721023 LVX721023 MFT721023 MPP721023 MZL721023 NJH721023 NTD721023 OCZ721023 OMV721023 OWR721023 PGN721023 PQJ721023 QAF721023 QKB721023 QTX721023 RDT721023 RNP721023 RXL721023 SHH721023 SRD721023 TAZ721023 TKV721023 TUR721023 UEN721023 UOJ721023 UYF721023 VIB721023 VRX721023 WBT721023 WLP721023 WVL721023 D786559 IZ786559 SV786559 ACR786559 AMN786559 AWJ786559 BGF786559 BQB786559 BZX786559 CJT786559 CTP786559 DDL786559 DNH786559 DXD786559 EGZ786559 EQV786559 FAR786559 FKN786559 FUJ786559 GEF786559 GOB786559 GXX786559 HHT786559 HRP786559 IBL786559 ILH786559 IVD786559 JEZ786559 JOV786559 JYR786559 KIN786559 KSJ786559 LCF786559 LMB786559 LVX786559 MFT786559 MPP786559 MZL786559 NJH786559 NTD786559 OCZ786559 OMV786559 OWR786559 PGN786559 PQJ786559 QAF786559 QKB786559 QTX786559 RDT786559 RNP786559 RXL786559 SHH786559 SRD786559 TAZ786559 TKV786559 TUR786559 UEN786559 UOJ786559 UYF786559 VIB786559 VRX786559 WBT786559 WLP786559 WVL786559 D852095 IZ852095 SV852095 ACR852095 AMN852095 AWJ852095 BGF852095 BQB852095 BZX852095 CJT852095 CTP852095 DDL852095 DNH852095 DXD852095 EGZ852095 EQV852095 FAR852095 FKN852095 FUJ852095 GEF852095 GOB852095 GXX852095 HHT852095 HRP852095 IBL852095 ILH852095 IVD852095 JEZ852095 JOV852095 JYR852095 KIN852095 KSJ852095 LCF852095 LMB852095 LVX852095 MFT852095 MPP852095 MZL852095 NJH852095 NTD852095 OCZ852095 OMV852095 OWR852095 PGN852095 PQJ852095 QAF852095 QKB852095 QTX852095 RDT852095 RNP852095 RXL852095 SHH852095 SRD852095 TAZ852095 TKV852095 TUR852095 UEN852095 UOJ852095 UYF852095 VIB852095 VRX852095 WBT852095 WLP852095 WVL852095 D917631 IZ917631 SV917631 ACR917631 AMN917631 AWJ917631 BGF917631 BQB917631 BZX917631 CJT917631 CTP917631 DDL917631 DNH917631 DXD917631 EGZ917631 EQV917631 FAR917631 FKN917631 FUJ917631 GEF917631 GOB917631 GXX917631 HHT917631 HRP917631 IBL917631 ILH917631 IVD917631 JEZ917631 JOV917631 JYR917631 KIN917631 KSJ917631 LCF917631 LMB917631 LVX917631 MFT917631 MPP917631 MZL917631 NJH917631 NTD917631 OCZ917631 OMV917631 OWR917631 PGN917631 PQJ917631 QAF917631 QKB917631 QTX917631 RDT917631 RNP917631 RXL917631 SHH917631 SRD917631 TAZ917631 TKV917631 TUR917631 UEN917631 UOJ917631 UYF917631 VIB917631 VRX917631 WBT917631 WLP917631 WVL917631 D983167 IZ983167 SV983167 ACR983167 AMN983167 AWJ983167 BGF983167 BQB983167 BZX983167 CJT983167 CTP983167 DDL983167 DNH983167 DXD983167 EGZ983167 EQV983167 FAR983167 FKN983167 FUJ983167 GEF983167 GOB983167 GXX983167 HHT983167 HRP983167 IBL983167 ILH983167 IVD983167 JEZ983167 JOV983167 JYR983167 KIN983167 KSJ983167 LCF983167 LMB983167 LVX983167 MFT983167 MPP983167 MZL983167 NJH983167 NTD983167 OCZ983167 OMV983167 OWR983167 PGN983167 PQJ983167 QAF983167 QKB983167 QTX983167 RDT983167 RNP983167 RXL983167 SHH983167 SRD983167 TAZ983167 TKV983167 TUR983167 UEN983167 UOJ983167 UYF983167 VIB983167 VRX983167 WBT983167 WLP983167 WVL983167">
      <formula1>$BO$20:$BO$27</formula1>
    </dataValidation>
    <dataValidation type="list" allowBlank="1" showInputMessage="1" showErrorMessage="1" sqref="D128 IZ128 SV128 ACR128 AMN128 AWJ128 BGF128 BQB128 BZX128 CJT128 CTP128 DDL128 DNH128 DXD128 EGZ128 EQV128 FAR128 FKN128 FUJ128 GEF128 GOB128 GXX128 HHT128 HRP128 IBL128 ILH128 IVD128 JEZ128 JOV128 JYR128 KIN128 KSJ128 LCF128 LMB128 LVX128 MFT128 MPP128 MZL128 NJH128 NTD128 OCZ128 OMV128 OWR128 PGN128 PQJ128 QAF128 QKB128 QTX128 RDT128 RNP128 RXL128 SHH128 SRD128 TAZ128 TKV128 TUR128 UEN128 UOJ128 UYF128 VIB128 VRX128 WBT128 WLP128 WVL128 D65664 IZ65664 SV65664 ACR65664 AMN65664 AWJ65664 BGF65664 BQB65664 BZX65664 CJT65664 CTP65664 DDL65664 DNH65664 DXD65664 EGZ65664 EQV65664 FAR65664 FKN65664 FUJ65664 GEF65664 GOB65664 GXX65664 HHT65664 HRP65664 IBL65664 ILH65664 IVD65664 JEZ65664 JOV65664 JYR65664 KIN65664 KSJ65664 LCF65664 LMB65664 LVX65664 MFT65664 MPP65664 MZL65664 NJH65664 NTD65664 OCZ65664 OMV65664 OWR65664 PGN65664 PQJ65664 QAF65664 QKB65664 QTX65664 RDT65664 RNP65664 RXL65664 SHH65664 SRD65664 TAZ65664 TKV65664 TUR65664 UEN65664 UOJ65664 UYF65664 VIB65664 VRX65664 WBT65664 WLP65664 WVL65664 D131200 IZ131200 SV131200 ACR131200 AMN131200 AWJ131200 BGF131200 BQB131200 BZX131200 CJT131200 CTP131200 DDL131200 DNH131200 DXD131200 EGZ131200 EQV131200 FAR131200 FKN131200 FUJ131200 GEF131200 GOB131200 GXX131200 HHT131200 HRP131200 IBL131200 ILH131200 IVD131200 JEZ131200 JOV131200 JYR131200 KIN131200 KSJ131200 LCF131200 LMB131200 LVX131200 MFT131200 MPP131200 MZL131200 NJH131200 NTD131200 OCZ131200 OMV131200 OWR131200 PGN131200 PQJ131200 QAF131200 QKB131200 QTX131200 RDT131200 RNP131200 RXL131200 SHH131200 SRD131200 TAZ131200 TKV131200 TUR131200 UEN131200 UOJ131200 UYF131200 VIB131200 VRX131200 WBT131200 WLP131200 WVL131200 D196736 IZ196736 SV196736 ACR196736 AMN196736 AWJ196736 BGF196736 BQB196736 BZX196736 CJT196736 CTP196736 DDL196736 DNH196736 DXD196736 EGZ196736 EQV196736 FAR196736 FKN196736 FUJ196736 GEF196736 GOB196736 GXX196736 HHT196736 HRP196736 IBL196736 ILH196736 IVD196736 JEZ196736 JOV196736 JYR196736 KIN196736 KSJ196736 LCF196736 LMB196736 LVX196736 MFT196736 MPP196736 MZL196736 NJH196736 NTD196736 OCZ196736 OMV196736 OWR196736 PGN196736 PQJ196736 QAF196736 QKB196736 QTX196736 RDT196736 RNP196736 RXL196736 SHH196736 SRD196736 TAZ196736 TKV196736 TUR196736 UEN196736 UOJ196736 UYF196736 VIB196736 VRX196736 WBT196736 WLP196736 WVL196736 D262272 IZ262272 SV262272 ACR262272 AMN262272 AWJ262272 BGF262272 BQB262272 BZX262272 CJT262272 CTP262272 DDL262272 DNH262272 DXD262272 EGZ262272 EQV262272 FAR262272 FKN262272 FUJ262272 GEF262272 GOB262272 GXX262272 HHT262272 HRP262272 IBL262272 ILH262272 IVD262272 JEZ262272 JOV262272 JYR262272 KIN262272 KSJ262272 LCF262272 LMB262272 LVX262272 MFT262272 MPP262272 MZL262272 NJH262272 NTD262272 OCZ262272 OMV262272 OWR262272 PGN262272 PQJ262272 QAF262272 QKB262272 QTX262272 RDT262272 RNP262272 RXL262272 SHH262272 SRD262272 TAZ262272 TKV262272 TUR262272 UEN262272 UOJ262272 UYF262272 VIB262272 VRX262272 WBT262272 WLP262272 WVL262272 D327808 IZ327808 SV327808 ACR327808 AMN327808 AWJ327808 BGF327808 BQB327808 BZX327808 CJT327808 CTP327808 DDL327808 DNH327808 DXD327808 EGZ327808 EQV327808 FAR327808 FKN327808 FUJ327808 GEF327808 GOB327808 GXX327808 HHT327808 HRP327808 IBL327808 ILH327808 IVD327808 JEZ327808 JOV327808 JYR327808 KIN327808 KSJ327808 LCF327808 LMB327808 LVX327808 MFT327808 MPP327808 MZL327808 NJH327808 NTD327808 OCZ327808 OMV327808 OWR327808 PGN327808 PQJ327808 QAF327808 QKB327808 QTX327808 RDT327808 RNP327808 RXL327808 SHH327808 SRD327808 TAZ327808 TKV327808 TUR327808 UEN327808 UOJ327808 UYF327808 VIB327808 VRX327808 WBT327808 WLP327808 WVL327808 D393344 IZ393344 SV393344 ACR393344 AMN393344 AWJ393344 BGF393344 BQB393344 BZX393344 CJT393344 CTP393344 DDL393344 DNH393344 DXD393344 EGZ393344 EQV393344 FAR393344 FKN393344 FUJ393344 GEF393344 GOB393344 GXX393344 HHT393344 HRP393344 IBL393344 ILH393344 IVD393344 JEZ393344 JOV393344 JYR393344 KIN393344 KSJ393344 LCF393344 LMB393344 LVX393344 MFT393344 MPP393344 MZL393344 NJH393344 NTD393344 OCZ393344 OMV393344 OWR393344 PGN393344 PQJ393344 QAF393344 QKB393344 QTX393344 RDT393344 RNP393344 RXL393344 SHH393344 SRD393344 TAZ393344 TKV393344 TUR393344 UEN393344 UOJ393344 UYF393344 VIB393344 VRX393344 WBT393344 WLP393344 WVL393344 D458880 IZ458880 SV458880 ACR458880 AMN458880 AWJ458880 BGF458880 BQB458880 BZX458880 CJT458880 CTP458880 DDL458880 DNH458880 DXD458880 EGZ458880 EQV458880 FAR458880 FKN458880 FUJ458880 GEF458880 GOB458880 GXX458880 HHT458880 HRP458880 IBL458880 ILH458880 IVD458880 JEZ458880 JOV458880 JYR458880 KIN458880 KSJ458880 LCF458880 LMB458880 LVX458880 MFT458880 MPP458880 MZL458880 NJH458880 NTD458880 OCZ458880 OMV458880 OWR458880 PGN458880 PQJ458880 QAF458880 QKB458880 QTX458880 RDT458880 RNP458880 RXL458880 SHH458880 SRD458880 TAZ458880 TKV458880 TUR458880 UEN458880 UOJ458880 UYF458880 VIB458880 VRX458880 WBT458880 WLP458880 WVL458880 D524416 IZ524416 SV524416 ACR524416 AMN524416 AWJ524416 BGF524416 BQB524416 BZX524416 CJT524416 CTP524416 DDL524416 DNH524416 DXD524416 EGZ524416 EQV524416 FAR524416 FKN524416 FUJ524416 GEF524416 GOB524416 GXX524416 HHT524416 HRP524416 IBL524416 ILH524416 IVD524416 JEZ524416 JOV524416 JYR524416 KIN524416 KSJ524416 LCF524416 LMB524416 LVX524416 MFT524416 MPP524416 MZL524416 NJH524416 NTD524416 OCZ524416 OMV524416 OWR524416 PGN524416 PQJ524416 QAF524416 QKB524416 QTX524416 RDT524416 RNP524416 RXL524416 SHH524416 SRD524416 TAZ524416 TKV524416 TUR524416 UEN524416 UOJ524416 UYF524416 VIB524416 VRX524416 WBT524416 WLP524416 WVL524416 D589952 IZ589952 SV589952 ACR589952 AMN589952 AWJ589952 BGF589952 BQB589952 BZX589952 CJT589952 CTP589952 DDL589952 DNH589952 DXD589952 EGZ589952 EQV589952 FAR589952 FKN589952 FUJ589952 GEF589952 GOB589952 GXX589952 HHT589952 HRP589952 IBL589952 ILH589952 IVD589952 JEZ589952 JOV589952 JYR589952 KIN589952 KSJ589952 LCF589952 LMB589952 LVX589952 MFT589952 MPP589952 MZL589952 NJH589952 NTD589952 OCZ589952 OMV589952 OWR589952 PGN589952 PQJ589952 QAF589952 QKB589952 QTX589952 RDT589952 RNP589952 RXL589952 SHH589952 SRD589952 TAZ589952 TKV589952 TUR589952 UEN589952 UOJ589952 UYF589952 VIB589952 VRX589952 WBT589952 WLP589952 WVL589952 D655488 IZ655488 SV655488 ACR655488 AMN655488 AWJ655488 BGF655488 BQB655488 BZX655488 CJT655488 CTP655488 DDL655488 DNH655488 DXD655488 EGZ655488 EQV655488 FAR655488 FKN655488 FUJ655488 GEF655488 GOB655488 GXX655488 HHT655488 HRP655488 IBL655488 ILH655488 IVD655488 JEZ655488 JOV655488 JYR655488 KIN655488 KSJ655488 LCF655488 LMB655488 LVX655488 MFT655488 MPP655488 MZL655488 NJH655488 NTD655488 OCZ655488 OMV655488 OWR655488 PGN655488 PQJ655488 QAF655488 QKB655488 QTX655488 RDT655488 RNP655488 RXL655488 SHH655488 SRD655488 TAZ655488 TKV655488 TUR655488 UEN655488 UOJ655488 UYF655488 VIB655488 VRX655488 WBT655488 WLP655488 WVL655488 D721024 IZ721024 SV721024 ACR721024 AMN721024 AWJ721024 BGF721024 BQB721024 BZX721024 CJT721024 CTP721024 DDL721024 DNH721024 DXD721024 EGZ721024 EQV721024 FAR721024 FKN721024 FUJ721024 GEF721024 GOB721024 GXX721024 HHT721024 HRP721024 IBL721024 ILH721024 IVD721024 JEZ721024 JOV721024 JYR721024 KIN721024 KSJ721024 LCF721024 LMB721024 LVX721024 MFT721024 MPP721024 MZL721024 NJH721024 NTD721024 OCZ721024 OMV721024 OWR721024 PGN721024 PQJ721024 QAF721024 QKB721024 QTX721024 RDT721024 RNP721024 RXL721024 SHH721024 SRD721024 TAZ721024 TKV721024 TUR721024 UEN721024 UOJ721024 UYF721024 VIB721024 VRX721024 WBT721024 WLP721024 WVL721024 D786560 IZ786560 SV786560 ACR786560 AMN786560 AWJ786560 BGF786560 BQB786560 BZX786560 CJT786560 CTP786560 DDL786560 DNH786560 DXD786560 EGZ786560 EQV786560 FAR786560 FKN786560 FUJ786560 GEF786560 GOB786560 GXX786560 HHT786560 HRP786560 IBL786560 ILH786560 IVD786560 JEZ786560 JOV786560 JYR786560 KIN786560 KSJ786560 LCF786560 LMB786560 LVX786560 MFT786560 MPP786560 MZL786560 NJH786560 NTD786560 OCZ786560 OMV786560 OWR786560 PGN786560 PQJ786560 QAF786560 QKB786560 QTX786560 RDT786560 RNP786560 RXL786560 SHH786560 SRD786560 TAZ786560 TKV786560 TUR786560 UEN786560 UOJ786560 UYF786560 VIB786560 VRX786560 WBT786560 WLP786560 WVL786560 D852096 IZ852096 SV852096 ACR852096 AMN852096 AWJ852096 BGF852096 BQB852096 BZX852096 CJT852096 CTP852096 DDL852096 DNH852096 DXD852096 EGZ852096 EQV852096 FAR852096 FKN852096 FUJ852096 GEF852096 GOB852096 GXX852096 HHT852096 HRP852096 IBL852096 ILH852096 IVD852096 JEZ852096 JOV852096 JYR852096 KIN852096 KSJ852096 LCF852096 LMB852096 LVX852096 MFT852096 MPP852096 MZL852096 NJH852096 NTD852096 OCZ852096 OMV852096 OWR852096 PGN852096 PQJ852096 QAF852096 QKB852096 QTX852096 RDT852096 RNP852096 RXL852096 SHH852096 SRD852096 TAZ852096 TKV852096 TUR852096 UEN852096 UOJ852096 UYF852096 VIB852096 VRX852096 WBT852096 WLP852096 WVL852096 D917632 IZ917632 SV917632 ACR917632 AMN917632 AWJ917632 BGF917632 BQB917632 BZX917632 CJT917632 CTP917632 DDL917632 DNH917632 DXD917632 EGZ917632 EQV917632 FAR917632 FKN917632 FUJ917632 GEF917632 GOB917632 GXX917632 HHT917632 HRP917632 IBL917632 ILH917632 IVD917632 JEZ917632 JOV917632 JYR917632 KIN917632 KSJ917632 LCF917632 LMB917632 LVX917632 MFT917632 MPP917632 MZL917632 NJH917632 NTD917632 OCZ917632 OMV917632 OWR917632 PGN917632 PQJ917632 QAF917632 QKB917632 QTX917632 RDT917632 RNP917632 RXL917632 SHH917632 SRD917632 TAZ917632 TKV917632 TUR917632 UEN917632 UOJ917632 UYF917632 VIB917632 VRX917632 WBT917632 WLP917632 WVL917632 D983168 IZ983168 SV983168 ACR983168 AMN983168 AWJ983168 BGF983168 BQB983168 BZX983168 CJT983168 CTP983168 DDL983168 DNH983168 DXD983168 EGZ983168 EQV983168 FAR983168 FKN983168 FUJ983168 GEF983168 GOB983168 GXX983168 HHT983168 HRP983168 IBL983168 ILH983168 IVD983168 JEZ983168 JOV983168 JYR983168 KIN983168 KSJ983168 LCF983168 LMB983168 LVX983168 MFT983168 MPP983168 MZL983168 NJH983168 NTD983168 OCZ983168 OMV983168 OWR983168 PGN983168 PQJ983168 QAF983168 QKB983168 QTX983168 RDT983168 RNP983168 RXL983168 SHH983168 SRD983168 TAZ983168 TKV983168 TUR983168 UEN983168 UOJ983168 UYF983168 VIB983168 VRX983168 WBT983168 WLP983168 WVL983168">
      <formula1>$BP$20:$BP$27</formula1>
    </dataValidation>
    <dataValidation type="list" allowBlank="1" showInputMessage="1" showErrorMessage="1" sqref="D129 IZ129 SV129 ACR129 AMN129 AWJ129 BGF129 BQB129 BZX129 CJT129 CTP129 DDL129 DNH129 DXD129 EGZ129 EQV129 FAR129 FKN129 FUJ129 GEF129 GOB129 GXX129 HHT129 HRP129 IBL129 ILH129 IVD129 JEZ129 JOV129 JYR129 KIN129 KSJ129 LCF129 LMB129 LVX129 MFT129 MPP129 MZL129 NJH129 NTD129 OCZ129 OMV129 OWR129 PGN129 PQJ129 QAF129 QKB129 QTX129 RDT129 RNP129 RXL129 SHH129 SRD129 TAZ129 TKV129 TUR129 UEN129 UOJ129 UYF129 VIB129 VRX129 WBT129 WLP129 WVL129 D65665 IZ65665 SV65665 ACR65665 AMN65665 AWJ65665 BGF65665 BQB65665 BZX65665 CJT65665 CTP65665 DDL65665 DNH65665 DXD65665 EGZ65665 EQV65665 FAR65665 FKN65665 FUJ65665 GEF65665 GOB65665 GXX65665 HHT65665 HRP65665 IBL65665 ILH65665 IVD65665 JEZ65665 JOV65665 JYR65665 KIN65665 KSJ65665 LCF65665 LMB65665 LVX65665 MFT65665 MPP65665 MZL65665 NJH65665 NTD65665 OCZ65665 OMV65665 OWR65665 PGN65665 PQJ65665 QAF65665 QKB65665 QTX65665 RDT65665 RNP65665 RXL65665 SHH65665 SRD65665 TAZ65665 TKV65665 TUR65665 UEN65665 UOJ65665 UYF65665 VIB65665 VRX65665 WBT65665 WLP65665 WVL65665 D131201 IZ131201 SV131201 ACR131201 AMN131201 AWJ131201 BGF131201 BQB131201 BZX131201 CJT131201 CTP131201 DDL131201 DNH131201 DXD131201 EGZ131201 EQV131201 FAR131201 FKN131201 FUJ131201 GEF131201 GOB131201 GXX131201 HHT131201 HRP131201 IBL131201 ILH131201 IVD131201 JEZ131201 JOV131201 JYR131201 KIN131201 KSJ131201 LCF131201 LMB131201 LVX131201 MFT131201 MPP131201 MZL131201 NJH131201 NTD131201 OCZ131201 OMV131201 OWR131201 PGN131201 PQJ131201 QAF131201 QKB131201 QTX131201 RDT131201 RNP131201 RXL131201 SHH131201 SRD131201 TAZ131201 TKV131201 TUR131201 UEN131201 UOJ131201 UYF131201 VIB131201 VRX131201 WBT131201 WLP131201 WVL131201 D196737 IZ196737 SV196737 ACR196737 AMN196737 AWJ196737 BGF196737 BQB196737 BZX196737 CJT196737 CTP196737 DDL196737 DNH196737 DXD196737 EGZ196737 EQV196737 FAR196737 FKN196737 FUJ196737 GEF196737 GOB196737 GXX196737 HHT196737 HRP196737 IBL196737 ILH196737 IVD196737 JEZ196737 JOV196737 JYR196737 KIN196737 KSJ196737 LCF196737 LMB196737 LVX196737 MFT196737 MPP196737 MZL196737 NJH196737 NTD196737 OCZ196737 OMV196737 OWR196737 PGN196737 PQJ196737 QAF196737 QKB196737 QTX196737 RDT196737 RNP196737 RXL196737 SHH196737 SRD196737 TAZ196737 TKV196737 TUR196737 UEN196737 UOJ196737 UYF196737 VIB196737 VRX196737 WBT196737 WLP196737 WVL196737 D262273 IZ262273 SV262273 ACR262273 AMN262273 AWJ262273 BGF262273 BQB262273 BZX262273 CJT262273 CTP262273 DDL262273 DNH262273 DXD262273 EGZ262273 EQV262273 FAR262273 FKN262273 FUJ262273 GEF262273 GOB262273 GXX262273 HHT262273 HRP262273 IBL262273 ILH262273 IVD262273 JEZ262273 JOV262273 JYR262273 KIN262273 KSJ262273 LCF262273 LMB262273 LVX262273 MFT262273 MPP262273 MZL262273 NJH262273 NTD262273 OCZ262273 OMV262273 OWR262273 PGN262273 PQJ262273 QAF262273 QKB262273 QTX262273 RDT262273 RNP262273 RXL262273 SHH262273 SRD262273 TAZ262273 TKV262273 TUR262273 UEN262273 UOJ262273 UYF262273 VIB262273 VRX262273 WBT262273 WLP262273 WVL262273 D327809 IZ327809 SV327809 ACR327809 AMN327809 AWJ327809 BGF327809 BQB327809 BZX327809 CJT327809 CTP327809 DDL327809 DNH327809 DXD327809 EGZ327809 EQV327809 FAR327809 FKN327809 FUJ327809 GEF327809 GOB327809 GXX327809 HHT327809 HRP327809 IBL327809 ILH327809 IVD327809 JEZ327809 JOV327809 JYR327809 KIN327809 KSJ327809 LCF327809 LMB327809 LVX327809 MFT327809 MPP327809 MZL327809 NJH327809 NTD327809 OCZ327809 OMV327809 OWR327809 PGN327809 PQJ327809 QAF327809 QKB327809 QTX327809 RDT327809 RNP327809 RXL327809 SHH327809 SRD327809 TAZ327809 TKV327809 TUR327809 UEN327809 UOJ327809 UYF327809 VIB327809 VRX327809 WBT327809 WLP327809 WVL327809 D393345 IZ393345 SV393345 ACR393345 AMN393345 AWJ393345 BGF393345 BQB393345 BZX393345 CJT393345 CTP393345 DDL393345 DNH393345 DXD393345 EGZ393345 EQV393345 FAR393345 FKN393345 FUJ393345 GEF393345 GOB393345 GXX393345 HHT393345 HRP393345 IBL393345 ILH393345 IVD393345 JEZ393345 JOV393345 JYR393345 KIN393345 KSJ393345 LCF393345 LMB393345 LVX393345 MFT393345 MPP393345 MZL393345 NJH393345 NTD393345 OCZ393345 OMV393345 OWR393345 PGN393345 PQJ393345 QAF393345 QKB393345 QTX393345 RDT393345 RNP393345 RXL393345 SHH393345 SRD393345 TAZ393345 TKV393345 TUR393345 UEN393345 UOJ393345 UYF393345 VIB393345 VRX393345 WBT393345 WLP393345 WVL393345 D458881 IZ458881 SV458881 ACR458881 AMN458881 AWJ458881 BGF458881 BQB458881 BZX458881 CJT458881 CTP458881 DDL458881 DNH458881 DXD458881 EGZ458881 EQV458881 FAR458881 FKN458881 FUJ458881 GEF458881 GOB458881 GXX458881 HHT458881 HRP458881 IBL458881 ILH458881 IVD458881 JEZ458881 JOV458881 JYR458881 KIN458881 KSJ458881 LCF458881 LMB458881 LVX458881 MFT458881 MPP458881 MZL458881 NJH458881 NTD458881 OCZ458881 OMV458881 OWR458881 PGN458881 PQJ458881 QAF458881 QKB458881 QTX458881 RDT458881 RNP458881 RXL458881 SHH458881 SRD458881 TAZ458881 TKV458881 TUR458881 UEN458881 UOJ458881 UYF458881 VIB458881 VRX458881 WBT458881 WLP458881 WVL458881 D524417 IZ524417 SV524417 ACR524417 AMN524417 AWJ524417 BGF524417 BQB524417 BZX524417 CJT524417 CTP524417 DDL524417 DNH524417 DXD524417 EGZ524417 EQV524417 FAR524417 FKN524417 FUJ524417 GEF524417 GOB524417 GXX524417 HHT524417 HRP524417 IBL524417 ILH524417 IVD524417 JEZ524417 JOV524417 JYR524417 KIN524417 KSJ524417 LCF524417 LMB524417 LVX524417 MFT524417 MPP524417 MZL524417 NJH524417 NTD524417 OCZ524417 OMV524417 OWR524417 PGN524417 PQJ524417 QAF524417 QKB524417 QTX524417 RDT524417 RNP524417 RXL524417 SHH524417 SRD524417 TAZ524417 TKV524417 TUR524417 UEN524417 UOJ524417 UYF524417 VIB524417 VRX524417 WBT524417 WLP524417 WVL524417 D589953 IZ589953 SV589953 ACR589953 AMN589953 AWJ589953 BGF589953 BQB589953 BZX589953 CJT589953 CTP589953 DDL589953 DNH589953 DXD589953 EGZ589953 EQV589953 FAR589953 FKN589953 FUJ589953 GEF589953 GOB589953 GXX589953 HHT589953 HRP589953 IBL589953 ILH589953 IVD589953 JEZ589953 JOV589953 JYR589953 KIN589953 KSJ589953 LCF589953 LMB589953 LVX589953 MFT589953 MPP589953 MZL589953 NJH589953 NTD589953 OCZ589953 OMV589953 OWR589953 PGN589953 PQJ589953 QAF589953 QKB589953 QTX589953 RDT589953 RNP589953 RXL589953 SHH589953 SRD589953 TAZ589953 TKV589953 TUR589953 UEN589953 UOJ589953 UYF589953 VIB589953 VRX589953 WBT589953 WLP589953 WVL589953 D655489 IZ655489 SV655489 ACR655489 AMN655489 AWJ655489 BGF655489 BQB655489 BZX655489 CJT655489 CTP655489 DDL655489 DNH655489 DXD655489 EGZ655489 EQV655489 FAR655489 FKN655489 FUJ655489 GEF655489 GOB655489 GXX655489 HHT655489 HRP655489 IBL655489 ILH655489 IVD655489 JEZ655489 JOV655489 JYR655489 KIN655489 KSJ655489 LCF655489 LMB655489 LVX655489 MFT655489 MPP655489 MZL655489 NJH655489 NTD655489 OCZ655489 OMV655489 OWR655489 PGN655489 PQJ655489 QAF655489 QKB655489 QTX655489 RDT655489 RNP655489 RXL655489 SHH655489 SRD655489 TAZ655489 TKV655489 TUR655489 UEN655489 UOJ655489 UYF655489 VIB655489 VRX655489 WBT655489 WLP655489 WVL655489 D721025 IZ721025 SV721025 ACR721025 AMN721025 AWJ721025 BGF721025 BQB721025 BZX721025 CJT721025 CTP721025 DDL721025 DNH721025 DXD721025 EGZ721025 EQV721025 FAR721025 FKN721025 FUJ721025 GEF721025 GOB721025 GXX721025 HHT721025 HRP721025 IBL721025 ILH721025 IVD721025 JEZ721025 JOV721025 JYR721025 KIN721025 KSJ721025 LCF721025 LMB721025 LVX721025 MFT721025 MPP721025 MZL721025 NJH721025 NTD721025 OCZ721025 OMV721025 OWR721025 PGN721025 PQJ721025 QAF721025 QKB721025 QTX721025 RDT721025 RNP721025 RXL721025 SHH721025 SRD721025 TAZ721025 TKV721025 TUR721025 UEN721025 UOJ721025 UYF721025 VIB721025 VRX721025 WBT721025 WLP721025 WVL721025 D786561 IZ786561 SV786561 ACR786561 AMN786561 AWJ786561 BGF786561 BQB786561 BZX786561 CJT786561 CTP786561 DDL786561 DNH786561 DXD786561 EGZ786561 EQV786561 FAR786561 FKN786561 FUJ786561 GEF786561 GOB786561 GXX786561 HHT786561 HRP786561 IBL786561 ILH786561 IVD786561 JEZ786561 JOV786561 JYR786561 KIN786561 KSJ786561 LCF786561 LMB786561 LVX786561 MFT786561 MPP786561 MZL786561 NJH786561 NTD786561 OCZ786561 OMV786561 OWR786561 PGN786561 PQJ786561 QAF786561 QKB786561 QTX786561 RDT786561 RNP786561 RXL786561 SHH786561 SRD786561 TAZ786561 TKV786561 TUR786561 UEN786561 UOJ786561 UYF786561 VIB786561 VRX786561 WBT786561 WLP786561 WVL786561 D852097 IZ852097 SV852097 ACR852097 AMN852097 AWJ852097 BGF852097 BQB852097 BZX852097 CJT852097 CTP852097 DDL852097 DNH852097 DXD852097 EGZ852097 EQV852097 FAR852097 FKN852097 FUJ852097 GEF852097 GOB852097 GXX852097 HHT852097 HRP852097 IBL852097 ILH852097 IVD852097 JEZ852097 JOV852097 JYR852097 KIN852097 KSJ852097 LCF852097 LMB852097 LVX852097 MFT852097 MPP852097 MZL852097 NJH852097 NTD852097 OCZ852097 OMV852097 OWR852097 PGN852097 PQJ852097 QAF852097 QKB852097 QTX852097 RDT852097 RNP852097 RXL852097 SHH852097 SRD852097 TAZ852097 TKV852097 TUR852097 UEN852097 UOJ852097 UYF852097 VIB852097 VRX852097 WBT852097 WLP852097 WVL852097 D917633 IZ917633 SV917633 ACR917633 AMN917633 AWJ917633 BGF917633 BQB917633 BZX917633 CJT917633 CTP917633 DDL917633 DNH917633 DXD917633 EGZ917633 EQV917633 FAR917633 FKN917633 FUJ917633 GEF917633 GOB917633 GXX917633 HHT917633 HRP917633 IBL917633 ILH917633 IVD917633 JEZ917633 JOV917633 JYR917633 KIN917633 KSJ917633 LCF917633 LMB917633 LVX917633 MFT917633 MPP917633 MZL917633 NJH917633 NTD917633 OCZ917633 OMV917633 OWR917633 PGN917633 PQJ917633 QAF917633 QKB917633 QTX917633 RDT917633 RNP917633 RXL917633 SHH917633 SRD917633 TAZ917633 TKV917633 TUR917633 UEN917633 UOJ917633 UYF917633 VIB917633 VRX917633 WBT917633 WLP917633 WVL917633 D983169 IZ983169 SV983169 ACR983169 AMN983169 AWJ983169 BGF983169 BQB983169 BZX983169 CJT983169 CTP983169 DDL983169 DNH983169 DXD983169 EGZ983169 EQV983169 FAR983169 FKN983169 FUJ983169 GEF983169 GOB983169 GXX983169 HHT983169 HRP983169 IBL983169 ILH983169 IVD983169 JEZ983169 JOV983169 JYR983169 KIN983169 KSJ983169 LCF983169 LMB983169 LVX983169 MFT983169 MPP983169 MZL983169 NJH983169 NTD983169 OCZ983169 OMV983169 OWR983169 PGN983169 PQJ983169 QAF983169 QKB983169 QTX983169 RDT983169 RNP983169 RXL983169 SHH983169 SRD983169 TAZ983169 TKV983169 TUR983169 UEN983169 UOJ983169 UYF983169 VIB983169 VRX983169 WBT983169 WLP983169 WVL983169">
      <formula1>$BQ$20:$BQ$27</formula1>
    </dataValidation>
    <dataValidation type="list" allowBlank="1" showInputMessage="1" showErrorMessage="1" sqref="D130 IZ130 SV130 ACR130 AMN130 AWJ130 BGF130 BQB130 BZX130 CJT130 CTP130 DDL130 DNH130 DXD130 EGZ130 EQV130 FAR130 FKN130 FUJ130 GEF130 GOB130 GXX130 HHT130 HRP130 IBL130 ILH130 IVD130 JEZ130 JOV130 JYR130 KIN130 KSJ130 LCF130 LMB130 LVX130 MFT130 MPP130 MZL130 NJH130 NTD130 OCZ130 OMV130 OWR130 PGN130 PQJ130 QAF130 QKB130 QTX130 RDT130 RNP130 RXL130 SHH130 SRD130 TAZ130 TKV130 TUR130 UEN130 UOJ130 UYF130 VIB130 VRX130 WBT130 WLP130 WVL130 D65666 IZ65666 SV65666 ACR65666 AMN65666 AWJ65666 BGF65666 BQB65666 BZX65666 CJT65666 CTP65666 DDL65666 DNH65666 DXD65666 EGZ65666 EQV65666 FAR65666 FKN65666 FUJ65666 GEF65666 GOB65666 GXX65666 HHT65666 HRP65666 IBL65666 ILH65666 IVD65666 JEZ65666 JOV65666 JYR65666 KIN65666 KSJ65666 LCF65666 LMB65666 LVX65666 MFT65666 MPP65666 MZL65666 NJH65666 NTD65666 OCZ65666 OMV65666 OWR65666 PGN65666 PQJ65666 QAF65666 QKB65666 QTX65666 RDT65666 RNP65666 RXL65666 SHH65666 SRD65666 TAZ65666 TKV65666 TUR65666 UEN65666 UOJ65666 UYF65666 VIB65666 VRX65666 WBT65666 WLP65666 WVL65666 D131202 IZ131202 SV131202 ACR131202 AMN131202 AWJ131202 BGF131202 BQB131202 BZX131202 CJT131202 CTP131202 DDL131202 DNH131202 DXD131202 EGZ131202 EQV131202 FAR131202 FKN131202 FUJ131202 GEF131202 GOB131202 GXX131202 HHT131202 HRP131202 IBL131202 ILH131202 IVD131202 JEZ131202 JOV131202 JYR131202 KIN131202 KSJ131202 LCF131202 LMB131202 LVX131202 MFT131202 MPP131202 MZL131202 NJH131202 NTD131202 OCZ131202 OMV131202 OWR131202 PGN131202 PQJ131202 QAF131202 QKB131202 QTX131202 RDT131202 RNP131202 RXL131202 SHH131202 SRD131202 TAZ131202 TKV131202 TUR131202 UEN131202 UOJ131202 UYF131202 VIB131202 VRX131202 WBT131202 WLP131202 WVL131202 D196738 IZ196738 SV196738 ACR196738 AMN196738 AWJ196738 BGF196738 BQB196738 BZX196738 CJT196738 CTP196738 DDL196738 DNH196738 DXD196738 EGZ196738 EQV196738 FAR196738 FKN196738 FUJ196738 GEF196738 GOB196738 GXX196738 HHT196738 HRP196738 IBL196738 ILH196738 IVD196738 JEZ196738 JOV196738 JYR196738 KIN196738 KSJ196738 LCF196738 LMB196738 LVX196738 MFT196738 MPP196738 MZL196738 NJH196738 NTD196738 OCZ196738 OMV196738 OWR196738 PGN196738 PQJ196738 QAF196738 QKB196738 QTX196738 RDT196738 RNP196738 RXL196738 SHH196738 SRD196738 TAZ196738 TKV196738 TUR196738 UEN196738 UOJ196738 UYF196738 VIB196738 VRX196738 WBT196738 WLP196738 WVL196738 D262274 IZ262274 SV262274 ACR262274 AMN262274 AWJ262274 BGF262274 BQB262274 BZX262274 CJT262274 CTP262274 DDL262274 DNH262274 DXD262274 EGZ262274 EQV262274 FAR262274 FKN262274 FUJ262274 GEF262274 GOB262274 GXX262274 HHT262274 HRP262274 IBL262274 ILH262274 IVD262274 JEZ262274 JOV262274 JYR262274 KIN262274 KSJ262274 LCF262274 LMB262274 LVX262274 MFT262274 MPP262274 MZL262274 NJH262274 NTD262274 OCZ262274 OMV262274 OWR262274 PGN262274 PQJ262274 QAF262274 QKB262274 QTX262274 RDT262274 RNP262274 RXL262274 SHH262274 SRD262274 TAZ262274 TKV262274 TUR262274 UEN262274 UOJ262274 UYF262274 VIB262274 VRX262274 WBT262274 WLP262274 WVL262274 D327810 IZ327810 SV327810 ACR327810 AMN327810 AWJ327810 BGF327810 BQB327810 BZX327810 CJT327810 CTP327810 DDL327810 DNH327810 DXD327810 EGZ327810 EQV327810 FAR327810 FKN327810 FUJ327810 GEF327810 GOB327810 GXX327810 HHT327810 HRP327810 IBL327810 ILH327810 IVD327810 JEZ327810 JOV327810 JYR327810 KIN327810 KSJ327810 LCF327810 LMB327810 LVX327810 MFT327810 MPP327810 MZL327810 NJH327810 NTD327810 OCZ327810 OMV327810 OWR327810 PGN327810 PQJ327810 QAF327810 QKB327810 QTX327810 RDT327810 RNP327810 RXL327810 SHH327810 SRD327810 TAZ327810 TKV327810 TUR327810 UEN327810 UOJ327810 UYF327810 VIB327810 VRX327810 WBT327810 WLP327810 WVL327810 D393346 IZ393346 SV393346 ACR393346 AMN393346 AWJ393346 BGF393346 BQB393346 BZX393346 CJT393346 CTP393346 DDL393346 DNH393346 DXD393346 EGZ393346 EQV393346 FAR393346 FKN393346 FUJ393346 GEF393346 GOB393346 GXX393346 HHT393346 HRP393346 IBL393346 ILH393346 IVD393346 JEZ393346 JOV393346 JYR393346 KIN393346 KSJ393346 LCF393346 LMB393346 LVX393346 MFT393346 MPP393346 MZL393346 NJH393346 NTD393346 OCZ393346 OMV393346 OWR393346 PGN393346 PQJ393346 QAF393346 QKB393346 QTX393346 RDT393346 RNP393346 RXL393346 SHH393346 SRD393346 TAZ393346 TKV393346 TUR393346 UEN393346 UOJ393346 UYF393346 VIB393346 VRX393346 WBT393346 WLP393346 WVL393346 D458882 IZ458882 SV458882 ACR458882 AMN458882 AWJ458882 BGF458882 BQB458882 BZX458882 CJT458882 CTP458882 DDL458882 DNH458882 DXD458882 EGZ458882 EQV458882 FAR458882 FKN458882 FUJ458882 GEF458882 GOB458882 GXX458882 HHT458882 HRP458882 IBL458882 ILH458882 IVD458882 JEZ458882 JOV458882 JYR458882 KIN458882 KSJ458882 LCF458882 LMB458882 LVX458882 MFT458882 MPP458882 MZL458882 NJH458882 NTD458882 OCZ458882 OMV458882 OWR458882 PGN458882 PQJ458882 QAF458882 QKB458882 QTX458882 RDT458882 RNP458882 RXL458882 SHH458882 SRD458882 TAZ458882 TKV458882 TUR458882 UEN458882 UOJ458882 UYF458882 VIB458882 VRX458882 WBT458882 WLP458882 WVL458882 D524418 IZ524418 SV524418 ACR524418 AMN524418 AWJ524418 BGF524418 BQB524418 BZX524418 CJT524418 CTP524418 DDL524418 DNH524418 DXD524418 EGZ524418 EQV524418 FAR524418 FKN524418 FUJ524418 GEF524418 GOB524418 GXX524418 HHT524418 HRP524418 IBL524418 ILH524418 IVD524418 JEZ524418 JOV524418 JYR524418 KIN524418 KSJ524418 LCF524418 LMB524418 LVX524418 MFT524418 MPP524418 MZL524418 NJH524418 NTD524418 OCZ524418 OMV524418 OWR524418 PGN524418 PQJ524418 QAF524418 QKB524418 QTX524418 RDT524418 RNP524418 RXL524418 SHH524418 SRD524418 TAZ524418 TKV524418 TUR524418 UEN524418 UOJ524418 UYF524418 VIB524418 VRX524418 WBT524418 WLP524418 WVL524418 D589954 IZ589954 SV589954 ACR589954 AMN589954 AWJ589954 BGF589954 BQB589954 BZX589954 CJT589954 CTP589954 DDL589954 DNH589954 DXD589954 EGZ589954 EQV589954 FAR589954 FKN589954 FUJ589954 GEF589954 GOB589954 GXX589954 HHT589954 HRP589954 IBL589954 ILH589954 IVD589954 JEZ589954 JOV589954 JYR589954 KIN589954 KSJ589954 LCF589954 LMB589954 LVX589954 MFT589954 MPP589954 MZL589954 NJH589954 NTD589954 OCZ589954 OMV589954 OWR589954 PGN589954 PQJ589954 QAF589954 QKB589954 QTX589954 RDT589954 RNP589954 RXL589954 SHH589954 SRD589954 TAZ589954 TKV589954 TUR589954 UEN589954 UOJ589954 UYF589954 VIB589954 VRX589954 WBT589954 WLP589954 WVL589954 D655490 IZ655490 SV655490 ACR655490 AMN655490 AWJ655490 BGF655490 BQB655490 BZX655490 CJT655490 CTP655490 DDL655490 DNH655490 DXD655490 EGZ655490 EQV655490 FAR655490 FKN655490 FUJ655490 GEF655490 GOB655490 GXX655490 HHT655490 HRP655490 IBL655490 ILH655490 IVD655490 JEZ655490 JOV655490 JYR655490 KIN655490 KSJ655490 LCF655490 LMB655490 LVX655490 MFT655490 MPP655490 MZL655490 NJH655490 NTD655490 OCZ655490 OMV655490 OWR655490 PGN655490 PQJ655490 QAF655490 QKB655490 QTX655490 RDT655490 RNP655490 RXL655490 SHH655490 SRD655490 TAZ655490 TKV655490 TUR655490 UEN655490 UOJ655490 UYF655490 VIB655490 VRX655490 WBT655490 WLP655490 WVL655490 D721026 IZ721026 SV721026 ACR721026 AMN721026 AWJ721026 BGF721026 BQB721026 BZX721026 CJT721026 CTP721026 DDL721026 DNH721026 DXD721026 EGZ721026 EQV721026 FAR721026 FKN721026 FUJ721026 GEF721026 GOB721026 GXX721026 HHT721026 HRP721026 IBL721026 ILH721026 IVD721026 JEZ721026 JOV721026 JYR721026 KIN721026 KSJ721026 LCF721026 LMB721026 LVX721026 MFT721026 MPP721026 MZL721026 NJH721026 NTD721026 OCZ721026 OMV721026 OWR721026 PGN721026 PQJ721026 QAF721026 QKB721026 QTX721026 RDT721026 RNP721026 RXL721026 SHH721026 SRD721026 TAZ721026 TKV721026 TUR721026 UEN721026 UOJ721026 UYF721026 VIB721026 VRX721026 WBT721026 WLP721026 WVL721026 D786562 IZ786562 SV786562 ACR786562 AMN786562 AWJ786562 BGF786562 BQB786562 BZX786562 CJT786562 CTP786562 DDL786562 DNH786562 DXD786562 EGZ786562 EQV786562 FAR786562 FKN786562 FUJ786562 GEF786562 GOB786562 GXX786562 HHT786562 HRP786562 IBL786562 ILH786562 IVD786562 JEZ786562 JOV786562 JYR786562 KIN786562 KSJ786562 LCF786562 LMB786562 LVX786562 MFT786562 MPP786562 MZL786562 NJH786562 NTD786562 OCZ786562 OMV786562 OWR786562 PGN786562 PQJ786562 QAF786562 QKB786562 QTX786562 RDT786562 RNP786562 RXL786562 SHH786562 SRD786562 TAZ786562 TKV786562 TUR786562 UEN786562 UOJ786562 UYF786562 VIB786562 VRX786562 WBT786562 WLP786562 WVL786562 D852098 IZ852098 SV852098 ACR852098 AMN852098 AWJ852098 BGF852098 BQB852098 BZX852098 CJT852098 CTP852098 DDL852098 DNH852098 DXD852098 EGZ852098 EQV852098 FAR852098 FKN852098 FUJ852098 GEF852098 GOB852098 GXX852098 HHT852098 HRP852098 IBL852098 ILH852098 IVD852098 JEZ852098 JOV852098 JYR852098 KIN852098 KSJ852098 LCF852098 LMB852098 LVX852098 MFT852098 MPP852098 MZL852098 NJH852098 NTD852098 OCZ852098 OMV852098 OWR852098 PGN852098 PQJ852098 QAF852098 QKB852098 QTX852098 RDT852098 RNP852098 RXL852098 SHH852098 SRD852098 TAZ852098 TKV852098 TUR852098 UEN852098 UOJ852098 UYF852098 VIB852098 VRX852098 WBT852098 WLP852098 WVL852098 D917634 IZ917634 SV917634 ACR917634 AMN917634 AWJ917634 BGF917634 BQB917634 BZX917634 CJT917634 CTP917634 DDL917634 DNH917634 DXD917634 EGZ917634 EQV917634 FAR917634 FKN917634 FUJ917634 GEF917634 GOB917634 GXX917634 HHT917634 HRP917634 IBL917634 ILH917634 IVD917634 JEZ917634 JOV917634 JYR917634 KIN917634 KSJ917634 LCF917634 LMB917634 LVX917634 MFT917634 MPP917634 MZL917634 NJH917634 NTD917634 OCZ917634 OMV917634 OWR917634 PGN917634 PQJ917634 QAF917634 QKB917634 QTX917634 RDT917634 RNP917634 RXL917634 SHH917634 SRD917634 TAZ917634 TKV917634 TUR917634 UEN917634 UOJ917634 UYF917634 VIB917634 VRX917634 WBT917634 WLP917634 WVL917634 D983170 IZ983170 SV983170 ACR983170 AMN983170 AWJ983170 BGF983170 BQB983170 BZX983170 CJT983170 CTP983170 DDL983170 DNH983170 DXD983170 EGZ983170 EQV983170 FAR983170 FKN983170 FUJ983170 GEF983170 GOB983170 GXX983170 HHT983170 HRP983170 IBL983170 ILH983170 IVD983170 JEZ983170 JOV983170 JYR983170 KIN983170 KSJ983170 LCF983170 LMB983170 LVX983170 MFT983170 MPP983170 MZL983170 NJH983170 NTD983170 OCZ983170 OMV983170 OWR983170 PGN983170 PQJ983170 QAF983170 QKB983170 QTX983170 RDT983170 RNP983170 RXL983170 SHH983170 SRD983170 TAZ983170 TKV983170 TUR983170 UEN983170 UOJ983170 UYF983170 VIB983170 VRX983170 WBT983170 WLP983170 WVL983170">
      <formula1>$BR$20:$BR$26</formula1>
    </dataValidation>
    <dataValidation type="list" allowBlank="1" showInputMessage="1" showErrorMessage="1" sqref="D131 IZ131 SV131 ACR131 AMN131 AWJ131 BGF131 BQB131 BZX131 CJT131 CTP131 DDL131 DNH131 DXD131 EGZ131 EQV131 FAR131 FKN131 FUJ131 GEF131 GOB131 GXX131 HHT131 HRP131 IBL131 ILH131 IVD131 JEZ131 JOV131 JYR131 KIN131 KSJ131 LCF131 LMB131 LVX131 MFT131 MPP131 MZL131 NJH131 NTD131 OCZ131 OMV131 OWR131 PGN131 PQJ131 QAF131 QKB131 QTX131 RDT131 RNP131 RXL131 SHH131 SRD131 TAZ131 TKV131 TUR131 UEN131 UOJ131 UYF131 VIB131 VRX131 WBT131 WLP131 WVL131 D65667 IZ65667 SV65667 ACR65667 AMN65667 AWJ65667 BGF65667 BQB65667 BZX65667 CJT65667 CTP65667 DDL65667 DNH65667 DXD65667 EGZ65667 EQV65667 FAR65667 FKN65667 FUJ65667 GEF65667 GOB65667 GXX65667 HHT65667 HRP65667 IBL65667 ILH65667 IVD65667 JEZ65667 JOV65667 JYR65667 KIN65667 KSJ65667 LCF65667 LMB65667 LVX65667 MFT65667 MPP65667 MZL65667 NJH65667 NTD65667 OCZ65667 OMV65667 OWR65667 PGN65667 PQJ65667 QAF65667 QKB65667 QTX65667 RDT65667 RNP65667 RXL65667 SHH65667 SRD65667 TAZ65667 TKV65667 TUR65667 UEN65667 UOJ65667 UYF65667 VIB65667 VRX65667 WBT65667 WLP65667 WVL65667 D131203 IZ131203 SV131203 ACR131203 AMN131203 AWJ131203 BGF131203 BQB131203 BZX131203 CJT131203 CTP131203 DDL131203 DNH131203 DXD131203 EGZ131203 EQV131203 FAR131203 FKN131203 FUJ131203 GEF131203 GOB131203 GXX131203 HHT131203 HRP131203 IBL131203 ILH131203 IVD131203 JEZ131203 JOV131203 JYR131203 KIN131203 KSJ131203 LCF131203 LMB131203 LVX131203 MFT131203 MPP131203 MZL131203 NJH131203 NTD131203 OCZ131203 OMV131203 OWR131203 PGN131203 PQJ131203 QAF131203 QKB131203 QTX131203 RDT131203 RNP131203 RXL131203 SHH131203 SRD131203 TAZ131203 TKV131203 TUR131203 UEN131203 UOJ131203 UYF131203 VIB131203 VRX131203 WBT131203 WLP131203 WVL131203 D196739 IZ196739 SV196739 ACR196739 AMN196739 AWJ196739 BGF196739 BQB196739 BZX196739 CJT196739 CTP196739 DDL196739 DNH196739 DXD196739 EGZ196739 EQV196739 FAR196739 FKN196739 FUJ196739 GEF196739 GOB196739 GXX196739 HHT196739 HRP196739 IBL196739 ILH196739 IVD196739 JEZ196739 JOV196739 JYR196739 KIN196739 KSJ196739 LCF196739 LMB196739 LVX196739 MFT196739 MPP196739 MZL196739 NJH196739 NTD196739 OCZ196739 OMV196739 OWR196739 PGN196739 PQJ196739 QAF196739 QKB196739 QTX196739 RDT196739 RNP196739 RXL196739 SHH196739 SRD196739 TAZ196739 TKV196739 TUR196739 UEN196739 UOJ196739 UYF196739 VIB196739 VRX196739 WBT196739 WLP196739 WVL196739 D262275 IZ262275 SV262275 ACR262275 AMN262275 AWJ262275 BGF262275 BQB262275 BZX262275 CJT262275 CTP262275 DDL262275 DNH262275 DXD262275 EGZ262275 EQV262275 FAR262275 FKN262275 FUJ262275 GEF262275 GOB262275 GXX262275 HHT262275 HRP262275 IBL262275 ILH262275 IVD262275 JEZ262275 JOV262275 JYR262275 KIN262275 KSJ262275 LCF262275 LMB262275 LVX262275 MFT262275 MPP262275 MZL262275 NJH262275 NTD262275 OCZ262275 OMV262275 OWR262275 PGN262275 PQJ262275 QAF262275 QKB262275 QTX262275 RDT262275 RNP262275 RXL262275 SHH262275 SRD262275 TAZ262275 TKV262275 TUR262275 UEN262275 UOJ262275 UYF262275 VIB262275 VRX262275 WBT262275 WLP262275 WVL262275 D327811 IZ327811 SV327811 ACR327811 AMN327811 AWJ327811 BGF327811 BQB327811 BZX327811 CJT327811 CTP327811 DDL327811 DNH327811 DXD327811 EGZ327811 EQV327811 FAR327811 FKN327811 FUJ327811 GEF327811 GOB327811 GXX327811 HHT327811 HRP327811 IBL327811 ILH327811 IVD327811 JEZ327811 JOV327811 JYR327811 KIN327811 KSJ327811 LCF327811 LMB327811 LVX327811 MFT327811 MPP327811 MZL327811 NJH327811 NTD327811 OCZ327811 OMV327811 OWR327811 PGN327811 PQJ327811 QAF327811 QKB327811 QTX327811 RDT327811 RNP327811 RXL327811 SHH327811 SRD327811 TAZ327811 TKV327811 TUR327811 UEN327811 UOJ327811 UYF327811 VIB327811 VRX327811 WBT327811 WLP327811 WVL327811 D393347 IZ393347 SV393347 ACR393347 AMN393347 AWJ393347 BGF393347 BQB393347 BZX393347 CJT393347 CTP393347 DDL393347 DNH393347 DXD393347 EGZ393347 EQV393347 FAR393347 FKN393347 FUJ393347 GEF393347 GOB393347 GXX393347 HHT393347 HRP393347 IBL393347 ILH393347 IVD393347 JEZ393347 JOV393347 JYR393347 KIN393347 KSJ393347 LCF393347 LMB393347 LVX393347 MFT393347 MPP393347 MZL393347 NJH393347 NTD393347 OCZ393347 OMV393347 OWR393347 PGN393347 PQJ393347 QAF393347 QKB393347 QTX393347 RDT393347 RNP393347 RXL393347 SHH393347 SRD393347 TAZ393347 TKV393347 TUR393347 UEN393347 UOJ393347 UYF393347 VIB393347 VRX393347 WBT393347 WLP393347 WVL393347 D458883 IZ458883 SV458883 ACR458883 AMN458883 AWJ458883 BGF458883 BQB458883 BZX458883 CJT458883 CTP458883 DDL458883 DNH458883 DXD458883 EGZ458883 EQV458883 FAR458883 FKN458883 FUJ458883 GEF458883 GOB458883 GXX458883 HHT458883 HRP458883 IBL458883 ILH458883 IVD458883 JEZ458883 JOV458883 JYR458883 KIN458883 KSJ458883 LCF458883 LMB458883 LVX458883 MFT458883 MPP458883 MZL458883 NJH458883 NTD458883 OCZ458883 OMV458883 OWR458883 PGN458883 PQJ458883 QAF458883 QKB458883 QTX458883 RDT458883 RNP458883 RXL458883 SHH458883 SRD458883 TAZ458883 TKV458883 TUR458883 UEN458883 UOJ458883 UYF458883 VIB458883 VRX458883 WBT458883 WLP458883 WVL458883 D524419 IZ524419 SV524419 ACR524419 AMN524419 AWJ524419 BGF524419 BQB524419 BZX524419 CJT524419 CTP524419 DDL524419 DNH524419 DXD524419 EGZ524419 EQV524419 FAR524419 FKN524419 FUJ524419 GEF524419 GOB524419 GXX524419 HHT524419 HRP524419 IBL524419 ILH524419 IVD524419 JEZ524419 JOV524419 JYR524419 KIN524419 KSJ524419 LCF524419 LMB524419 LVX524419 MFT524419 MPP524419 MZL524419 NJH524419 NTD524419 OCZ524419 OMV524419 OWR524419 PGN524419 PQJ524419 QAF524419 QKB524419 QTX524419 RDT524419 RNP524419 RXL524419 SHH524419 SRD524419 TAZ524419 TKV524419 TUR524419 UEN524419 UOJ524419 UYF524419 VIB524419 VRX524419 WBT524419 WLP524419 WVL524419 D589955 IZ589955 SV589955 ACR589955 AMN589955 AWJ589955 BGF589955 BQB589955 BZX589955 CJT589955 CTP589955 DDL589955 DNH589955 DXD589955 EGZ589955 EQV589955 FAR589955 FKN589955 FUJ589955 GEF589955 GOB589955 GXX589955 HHT589955 HRP589955 IBL589955 ILH589955 IVD589955 JEZ589955 JOV589955 JYR589955 KIN589955 KSJ589955 LCF589955 LMB589955 LVX589955 MFT589955 MPP589955 MZL589955 NJH589955 NTD589955 OCZ589955 OMV589955 OWR589955 PGN589955 PQJ589955 QAF589955 QKB589955 QTX589955 RDT589955 RNP589955 RXL589955 SHH589955 SRD589955 TAZ589955 TKV589955 TUR589955 UEN589955 UOJ589955 UYF589955 VIB589955 VRX589955 WBT589955 WLP589955 WVL589955 D655491 IZ655491 SV655491 ACR655491 AMN655491 AWJ655491 BGF655491 BQB655491 BZX655491 CJT655491 CTP655491 DDL655491 DNH655491 DXD655491 EGZ655491 EQV655491 FAR655491 FKN655491 FUJ655491 GEF655491 GOB655491 GXX655491 HHT655491 HRP655491 IBL655491 ILH655491 IVD655491 JEZ655491 JOV655491 JYR655491 KIN655491 KSJ655491 LCF655491 LMB655491 LVX655491 MFT655491 MPP655491 MZL655491 NJH655491 NTD655491 OCZ655491 OMV655491 OWR655491 PGN655491 PQJ655491 QAF655491 QKB655491 QTX655491 RDT655491 RNP655491 RXL655491 SHH655491 SRD655491 TAZ655491 TKV655491 TUR655491 UEN655491 UOJ655491 UYF655491 VIB655491 VRX655491 WBT655491 WLP655491 WVL655491 D721027 IZ721027 SV721027 ACR721027 AMN721027 AWJ721027 BGF721027 BQB721027 BZX721027 CJT721027 CTP721027 DDL721027 DNH721027 DXD721027 EGZ721027 EQV721027 FAR721027 FKN721027 FUJ721027 GEF721027 GOB721027 GXX721027 HHT721027 HRP721027 IBL721027 ILH721027 IVD721027 JEZ721027 JOV721027 JYR721027 KIN721027 KSJ721027 LCF721027 LMB721027 LVX721027 MFT721027 MPP721027 MZL721027 NJH721027 NTD721027 OCZ721027 OMV721027 OWR721027 PGN721027 PQJ721027 QAF721027 QKB721027 QTX721027 RDT721027 RNP721027 RXL721027 SHH721027 SRD721027 TAZ721027 TKV721027 TUR721027 UEN721027 UOJ721027 UYF721027 VIB721027 VRX721027 WBT721027 WLP721027 WVL721027 D786563 IZ786563 SV786563 ACR786563 AMN786563 AWJ786563 BGF786563 BQB786563 BZX786563 CJT786563 CTP786563 DDL786563 DNH786563 DXD786563 EGZ786563 EQV786563 FAR786563 FKN786563 FUJ786563 GEF786563 GOB786563 GXX786563 HHT786563 HRP786563 IBL786563 ILH786563 IVD786563 JEZ786563 JOV786563 JYR786563 KIN786563 KSJ786563 LCF786563 LMB786563 LVX786563 MFT786563 MPP786563 MZL786563 NJH786563 NTD786563 OCZ786563 OMV786563 OWR786563 PGN786563 PQJ786563 QAF786563 QKB786563 QTX786563 RDT786563 RNP786563 RXL786563 SHH786563 SRD786563 TAZ786563 TKV786563 TUR786563 UEN786563 UOJ786563 UYF786563 VIB786563 VRX786563 WBT786563 WLP786563 WVL786563 D852099 IZ852099 SV852099 ACR852099 AMN852099 AWJ852099 BGF852099 BQB852099 BZX852099 CJT852099 CTP852099 DDL852099 DNH852099 DXD852099 EGZ852099 EQV852099 FAR852099 FKN852099 FUJ852099 GEF852099 GOB852099 GXX852099 HHT852099 HRP852099 IBL852099 ILH852099 IVD852099 JEZ852099 JOV852099 JYR852099 KIN852099 KSJ852099 LCF852099 LMB852099 LVX852099 MFT852099 MPP852099 MZL852099 NJH852099 NTD852099 OCZ852099 OMV852099 OWR852099 PGN852099 PQJ852099 QAF852099 QKB852099 QTX852099 RDT852099 RNP852099 RXL852099 SHH852099 SRD852099 TAZ852099 TKV852099 TUR852099 UEN852099 UOJ852099 UYF852099 VIB852099 VRX852099 WBT852099 WLP852099 WVL852099 D917635 IZ917635 SV917635 ACR917635 AMN917635 AWJ917635 BGF917635 BQB917635 BZX917635 CJT917635 CTP917635 DDL917635 DNH917635 DXD917635 EGZ917635 EQV917635 FAR917635 FKN917635 FUJ917635 GEF917635 GOB917635 GXX917635 HHT917635 HRP917635 IBL917635 ILH917635 IVD917635 JEZ917635 JOV917635 JYR917635 KIN917635 KSJ917635 LCF917635 LMB917635 LVX917635 MFT917635 MPP917635 MZL917635 NJH917635 NTD917635 OCZ917635 OMV917635 OWR917635 PGN917635 PQJ917635 QAF917635 QKB917635 QTX917635 RDT917635 RNP917635 RXL917635 SHH917635 SRD917635 TAZ917635 TKV917635 TUR917635 UEN917635 UOJ917635 UYF917635 VIB917635 VRX917635 WBT917635 WLP917635 WVL917635 D983171 IZ983171 SV983171 ACR983171 AMN983171 AWJ983171 BGF983171 BQB983171 BZX983171 CJT983171 CTP983171 DDL983171 DNH983171 DXD983171 EGZ983171 EQV983171 FAR983171 FKN983171 FUJ983171 GEF983171 GOB983171 GXX983171 HHT983171 HRP983171 IBL983171 ILH983171 IVD983171 JEZ983171 JOV983171 JYR983171 KIN983171 KSJ983171 LCF983171 LMB983171 LVX983171 MFT983171 MPP983171 MZL983171 NJH983171 NTD983171 OCZ983171 OMV983171 OWR983171 PGN983171 PQJ983171 QAF983171 QKB983171 QTX983171 RDT983171 RNP983171 RXL983171 SHH983171 SRD983171 TAZ983171 TKV983171 TUR983171 UEN983171 UOJ983171 UYF983171 VIB983171 VRX983171 WBT983171 WLP983171 WVL983171">
      <formula1>$BS$20:$BS$26</formula1>
    </dataValidation>
    <dataValidation type="list" allowBlank="1" showInputMessage="1" showErrorMessage="1" sqref="D132 IZ132 SV132 ACR132 AMN132 AWJ132 BGF132 BQB132 BZX132 CJT132 CTP132 DDL132 DNH132 DXD132 EGZ132 EQV132 FAR132 FKN132 FUJ132 GEF132 GOB132 GXX132 HHT132 HRP132 IBL132 ILH132 IVD132 JEZ132 JOV132 JYR132 KIN132 KSJ132 LCF132 LMB132 LVX132 MFT132 MPP132 MZL132 NJH132 NTD132 OCZ132 OMV132 OWR132 PGN132 PQJ132 QAF132 QKB132 QTX132 RDT132 RNP132 RXL132 SHH132 SRD132 TAZ132 TKV132 TUR132 UEN132 UOJ132 UYF132 VIB132 VRX132 WBT132 WLP132 WVL132 D65668 IZ65668 SV65668 ACR65668 AMN65668 AWJ65668 BGF65668 BQB65668 BZX65668 CJT65668 CTP65668 DDL65668 DNH65668 DXD65668 EGZ65668 EQV65668 FAR65668 FKN65668 FUJ65668 GEF65668 GOB65668 GXX65668 HHT65668 HRP65668 IBL65668 ILH65668 IVD65668 JEZ65668 JOV65668 JYR65668 KIN65668 KSJ65668 LCF65668 LMB65668 LVX65668 MFT65668 MPP65668 MZL65668 NJH65668 NTD65668 OCZ65668 OMV65668 OWR65668 PGN65668 PQJ65668 QAF65668 QKB65668 QTX65668 RDT65668 RNP65668 RXL65668 SHH65668 SRD65668 TAZ65668 TKV65668 TUR65668 UEN65668 UOJ65668 UYF65668 VIB65668 VRX65668 WBT65668 WLP65668 WVL65668 D131204 IZ131204 SV131204 ACR131204 AMN131204 AWJ131204 BGF131204 BQB131204 BZX131204 CJT131204 CTP131204 DDL131204 DNH131204 DXD131204 EGZ131204 EQV131204 FAR131204 FKN131204 FUJ131204 GEF131204 GOB131204 GXX131204 HHT131204 HRP131204 IBL131204 ILH131204 IVD131204 JEZ131204 JOV131204 JYR131204 KIN131204 KSJ131204 LCF131204 LMB131204 LVX131204 MFT131204 MPP131204 MZL131204 NJH131204 NTD131204 OCZ131204 OMV131204 OWR131204 PGN131204 PQJ131204 QAF131204 QKB131204 QTX131204 RDT131204 RNP131204 RXL131204 SHH131204 SRD131204 TAZ131204 TKV131204 TUR131204 UEN131204 UOJ131204 UYF131204 VIB131204 VRX131204 WBT131204 WLP131204 WVL131204 D196740 IZ196740 SV196740 ACR196740 AMN196740 AWJ196740 BGF196740 BQB196740 BZX196740 CJT196740 CTP196740 DDL196740 DNH196740 DXD196740 EGZ196740 EQV196740 FAR196740 FKN196740 FUJ196740 GEF196740 GOB196740 GXX196740 HHT196740 HRP196740 IBL196740 ILH196740 IVD196740 JEZ196740 JOV196740 JYR196740 KIN196740 KSJ196740 LCF196740 LMB196740 LVX196740 MFT196740 MPP196740 MZL196740 NJH196740 NTD196740 OCZ196740 OMV196740 OWR196740 PGN196740 PQJ196740 QAF196740 QKB196740 QTX196740 RDT196740 RNP196740 RXL196740 SHH196740 SRD196740 TAZ196740 TKV196740 TUR196740 UEN196740 UOJ196740 UYF196740 VIB196740 VRX196740 WBT196740 WLP196740 WVL196740 D262276 IZ262276 SV262276 ACR262276 AMN262276 AWJ262276 BGF262276 BQB262276 BZX262276 CJT262276 CTP262276 DDL262276 DNH262276 DXD262276 EGZ262276 EQV262276 FAR262276 FKN262276 FUJ262276 GEF262276 GOB262276 GXX262276 HHT262276 HRP262276 IBL262276 ILH262276 IVD262276 JEZ262276 JOV262276 JYR262276 KIN262276 KSJ262276 LCF262276 LMB262276 LVX262276 MFT262276 MPP262276 MZL262276 NJH262276 NTD262276 OCZ262276 OMV262276 OWR262276 PGN262276 PQJ262276 QAF262276 QKB262276 QTX262276 RDT262276 RNP262276 RXL262276 SHH262276 SRD262276 TAZ262276 TKV262276 TUR262276 UEN262276 UOJ262276 UYF262276 VIB262276 VRX262276 WBT262276 WLP262276 WVL262276 D327812 IZ327812 SV327812 ACR327812 AMN327812 AWJ327812 BGF327812 BQB327812 BZX327812 CJT327812 CTP327812 DDL327812 DNH327812 DXD327812 EGZ327812 EQV327812 FAR327812 FKN327812 FUJ327812 GEF327812 GOB327812 GXX327812 HHT327812 HRP327812 IBL327812 ILH327812 IVD327812 JEZ327812 JOV327812 JYR327812 KIN327812 KSJ327812 LCF327812 LMB327812 LVX327812 MFT327812 MPP327812 MZL327812 NJH327812 NTD327812 OCZ327812 OMV327812 OWR327812 PGN327812 PQJ327812 QAF327812 QKB327812 QTX327812 RDT327812 RNP327812 RXL327812 SHH327812 SRD327812 TAZ327812 TKV327812 TUR327812 UEN327812 UOJ327812 UYF327812 VIB327812 VRX327812 WBT327812 WLP327812 WVL327812 D393348 IZ393348 SV393348 ACR393348 AMN393348 AWJ393348 BGF393348 BQB393348 BZX393348 CJT393348 CTP393348 DDL393348 DNH393348 DXD393348 EGZ393348 EQV393348 FAR393348 FKN393348 FUJ393348 GEF393348 GOB393348 GXX393348 HHT393348 HRP393348 IBL393348 ILH393348 IVD393348 JEZ393348 JOV393348 JYR393348 KIN393348 KSJ393348 LCF393348 LMB393348 LVX393348 MFT393348 MPP393348 MZL393348 NJH393348 NTD393348 OCZ393348 OMV393348 OWR393348 PGN393348 PQJ393348 QAF393348 QKB393348 QTX393348 RDT393348 RNP393348 RXL393348 SHH393348 SRD393348 TAZ393348 TKV393348 TUR393348 UEN393348 UOJ393348 UYF393348 VIB393348 VRX393348 WBT393348 WLP393348 WVL393348 D458884 IZ458884 SV458884 ACR458884 AMN458884 AWJ458884 BGF458884 BQB458884 BZX458884 CJT458884 CTP458884 DDL458884 DNH458884 DXD458884 EGZ458884 EQV458884 FAR458884 FKN458884 FUJ458884 GEF458884 GOB458884 GXX458884 HHT458884 HRP458884 IBL458884 ILH458884 IVD458884 JEZ458884 JOV458884 JYR458884 KIN458884 KSJ458884 LCF458884 LMB458884 LVX458884 MFT458884 MPP458884 MZL458884 NJH458884 NTD458884 OCZ458884 OMV458884 OWR458884 PGN458884 PQJ458884 QAF458884 QKB458884 QTX458884 RDT458884 RNP458884 RXL458884 SHH458884 SRD458884 TAZ458884 TKV458884 TUR458884 UEN458884 UOJ458884 UYF458884 VIB458884 VRX458884 WBT458884 WLP458884 WVL458884 D524420 IZ524420 SV524420 ACR524420 AMN524420 AWJ524420 BGF524420 BQB524420 BZX524420 CJT524420 CTP524420 DDL524420 DNH524420 DXD524420 EGZ524420 EQV524420 FAR524420 FKN524420 FUJ524420 GEF524420 GOB524420 GXX524420 HHT524420 HRP524420 IBL524420 ILH524420 IVD524420 JEZ524420 JOV524420 JYR524420 KIN524420 KSJ524420 LCF524420 LMB524420 LVX524420 MFT524420 MPP524420 MZL524420 NJH524420 NTD524420 OCZ524420 OMV524420 OWR524420 PGN524420 PQJ524420 QAF524420 QKB524420 QTX524420 RDT524420 RNP524420 RXL524420 SHH524420 SRD524420 TAZ524420 TKV524420 TUR524420 UEN524420 UOJ524420 UYF524420 VIB524420 VRX524420 WBT524420 WLP524420 WVL524420 D589956 IZ589956 SV589956 ACR589956 AMN589956 AWJ589956 BGF589956 BQB589956 BZX589956 CJT589956 CTP589956 DDL589956 DNH589956 DXD589956 EGZ589956 EQV589956 FAR589956 FKN589956 FUJ589956 GEF589956 GOB589956 GXX589956 HHT589956 HRP589956 IBL589956 ILH589956 IVD589956 JEZ589956 JOV589956 JYR589956 KIN589956 KSJ589956 LCF589956 LMB589956 LVX589956 MFT589956 MPP589956 MZL589956 NJH589956 NTD589956 OCZ589956 OMV589956 OWR589956 PGN589956 PQJ589956 QAF589956 QKB589956 QTX589956 RDT589956 RNP589956 RXL589956 SHH589956 SRD589956 TAZ589956 TKV589956 TUR589956 UEN589956 UOJ589956 UYF589956 VIB589956 VRX589956 WBT589956 WLP589956 WVL589956 D655492 IZ655492 SV655492 ACR655492 AMN655492 AWJ655492 BGF655492 BQB655492 BZX655492 CJT655492 CTP655492 DDL655492 DNH655492 DXD655492 EGZ655492 EQV655492 FAR655492 FKN655492 FUJ655492 GEF655492 GOB655492 GXX655492 HHT655492 HRP655492 IBL655492 ILH655492 IVD655492 JEZ655492 JOV655492 JYR655492 KIN655492 KSJ655492 LCF655492 LMB655492 LVX655492 MFT655492 MPP655492 MZL655492 NJH655492 NTD655492 OCZ655492 OMV655492 OWR655492 PGN655492 PQJ655492 QAF655492 QKB655492 QTX655492 RDT655492 RNP655492 RXL655492 SHH655492 SRD655492 TAZ655492 TKV655492 TUR655492 UEN655492 UOJ655492 UYF655492 VIB655492 VRX655492 WBT655492 WLP655492 WVL655492 D721028 IZ721028 SV721028 ACR721028 AMN721028 AWJ721028 BGF721028 BQB721028 BZX721028 CJT721028 CTP721028 DDL721028 DNH721028 DXD721028 EGZ721028 EQV721028 FAR721028 FKN721028 FUJ721028 GEF721028 GOB721028 GXX721028 HHT721028 HRP721028 IBL721028 ILH721028 IVD721028 JEZ721028 JOV721028 JYR721028 KIN721028 KSJ721028 LCF721028 LMB721028 LVX721028 MFT721028 MPP721028 MZL721028 NJH721028 NTD721028 OCZ721028 OMV721028 OWR721028 PGN721028 PQJ721028 QAF721028 QKB721028 QTX721028 RDT721028 RNP721028 RXL721028 SHH721028 SRD721028 TAZ721028 TKV721028 TUR721028 UEN721028 UOJ721028 UYF721028 VIB721028 VRX721028 WBT721028 WLP721028 WVL721028 D786564 IZ786564 SV786564 ACR786564 AMN786564 AWJ786564 BGF786564 BQB786564 BZX786564 CJT786564 CTP786564 DDL786564 DNH786564 DXD786564 EGZ786564 EQV786564 FAR786564 FKN786564 FUJ786564 GEF786564 GOB786564 GXX786564 HHT786564 HRP786564 IBL786564 ILH786564 IVD786564 JEZ786564 JOV786564 JYR786564 KIN786564 KSJ786564 LCF786564 LMB786564 LVX786564 MFT786564 MPP786564 MZL786564 NJH786564 NTD786564 OCZ786564 OMV786564 OWR786564 PGN786564 PQJ786564 QAF786564 QKB786564 QTX786564 RDT786564 RNP786564 RXL786564 SHH786564 SRD786564 TAZ786564 TKV786564 TUR786564 UEN786564 UOJ786564 UYF786564 VIB786564 VRX786564 WBT786564 WLP786564 WVL786564 D852100 IZ852100 SV852100 ACR852100 AMN852100 AWJ852100 BGF852100 BQB852100 BZX852100 CJT852100 CTP852100 DDL852100 DNH852100 DXD852100 EGZ852100 EQV852100 FAR852100 FKN852100 FUJ852100 GEF852100 GOB852100 GXX852100 HHT852100 HRP852100 IBL852100 ILH852100 IVD852100 JEZ852100 JOV852100 JYR852100 KIN852100 KSJ852100 LCF852100 LMB852100 LVX852100 MFT852100 MPP852100 MZL852100 NJH852100 NTD852100 OCZ852100 OMV852100 OWR852100 PGN852100 PQJ852100 QAF852100 QKB852100 QTX852100 RDT852100 RNP852100 RXL852100 SHH852100 SRD852100 TAZ852100 TKV852100 TUR852100 UEN852100 UOJ852100 UYF852100 VIB852100 VRX852100 WBT852100 WLP852100 WVL852100 D917636 IZ917636 SV917636 ACR917636 AMN917636 AWJ917636 BGF917636 BQB917636 BZX917636 CJT917636 CTP917636 DDL917636 DNH917636 DXD917636 EGZ917636 EQV917636 FAR917636 FKN917636 FUJ917636 GEF917636 GOB917636 GXX917636 HHT917636 HRP917636 IBL917636 ILH917636 IVD917636 JEZ917636 JOV917636 JYR917636 KIN917636 KSJ917636 LCF917636 LMB917636 LVX917636 MFT917636 MPP917636 MZL917636 NJH917636 NTD917636 OCZ917636 OMV917636 OWR917636 PGN917636 PQJ917636 QAF917636 QKB917636 QTX917636 RDT917636 RNP917636 RXL917636 SHH917636 SRD917636 TAZ917636 TKV917636 TUR917636 UEN917636 UOJ917636 UYF917636 VIB917636 VRX917636 WBT917636 WLP917636 WVL917636 D983172 IZ983172 SV983172 ACR983172 AMN983172 AWJ983172 BGF983172 BQB983172 BZX983172 CJT983172 CTP983172 DDL983172 DNH983172 DXD983172 EGZ983172 EQV983172 FAR983172 FKN983172 FUJ983172 GEF983172 GOB983172 GXX983172 HHT983172 HRP983172 IBL983172 ILH983172 IVD983172 JEZ983172 JOV983172 JYR983172 KIN983172 KSJ983172 LCF983172 LMB983172 LVX983172 MFT983172 MPP983172 MZL983172 NJH983172 NTD983172 OCZ983172 OMV983172 OWR983172 PGN983172 PQJ983172 QAF983172 QKB983172 QTX983172 RDT983172 RNP983172 RXL983172 SHH983172 SRD983172 TAZ983172 TKV983172 TUR983172 UEN983172 UOJ983172 UYF983172 VIB983172 VRX983172 WBT983172 WLP983172 WVL983172">
      <formula1>$BT$20:$BT$24</formula1>
    </dataValidation>
    <dataValidation type="list" allowBlank="1" showInputMessage="1" showErrorMessage="1" sqref="D133 IZ133 SV133 ACR133 AMN133 AWJ133 BGF133 BQB133 BZX133 CJT133 CTP133 DDL133 DNH133 DXD133 EGZ133 EQV133 FAR133 FKN133 FUJ133 GEF133 GOB133 GXX133 HHT133 HRP133 IBL133 ILH133 IVD133 JEZ133 JOV133 JYR133 KIN133 KSJ133 LCF133 LMB133 LVX133 MFT133 MPP133 MZL133 NJH133 NTD133 OCZ133 OMV133 OWR133 PGN133 PQJ133 QAF133 QKB133 QTX133 RDT133 RNP133 RXL133 SHH133 SRD133 TAZ133 TKV133 TUR133 UEN133 UOJ133 UYF133 VIB133 VRX133 WBT133 WLP133 WVL133 D65669 IZ65669 SV65669 ACR65669 AMN65669 AWJ65669 BGF65669 BQB65669 BZX65669 CJT65669 CTP65669 DDL65669 DNH65669 DXD65669 EGZ65669 EQV65669 FAR65669 FKN65669 FUJ65669 GEF65669 GOB65669 GXX65669 HHT65669 HRP65669 IBL65669 ILH65669 IVD65669 JEZ65669 JOV65669 JYR65669 KIN65669 KSJ65669 LCF65669 LMB65669 LVX65669 MFT65669 MPP65669 MZL65669 NJH65669 NTD65669 OCZ65669 OMV65669 OWR65669 PGN65669 PQJ65669 QAF65669 QKB65669 QTX65669 RDT65669 RNP65669 RXL65669 SHH65669 SRD65669 TAZ65669 TKV65669 TUR65669 UEN65669 UOJ65669 UYF65669 VIB65669 VRX65669 WBT65669 WLP65669 WVL65669 D131205 IZ131205 SV131205 ACR131205 AMN131205 AWJ131205 BGF131205 BQB131205 BZX131205 CJT131205 CTP131205 DDL131205 DNH131205 DXD131205 EGZ131205 EQV131205 FAR131205 FKN131205 FUJ131205 GEF131205 GOB131205 GXX131205 HHT131205 HRP131205 IBL131205 ILH131205 IVD131205 JEZ131205 JOV131205 JYR131205 KIN131205 KSJ131205 LCF131205 LMB131205 LVX131205 MFT131205 MPP131205 MZL131205 NJH131205 NTD131205 OCZ131205 OMV131205 OWR131205 PGN131205 PQJ131205 QAF131205 QKB131205 QTX131205 RDT131205 RNP131205 RXL131205 SHH131205 SRD131205 TAZ131205 TKV131205 TUR131205 UEN131205 UOJ131205 UYF131205 VIB131205 VRX131205 WBT131205 WLP131205 WVL131205 D196741 IZ196741 SV196741 ACR196741 AMN196741 AWJ196741 BGF196741 BQB196741 BZX196741 CJT196741 CTP196741 DDL196741 DNH196741 DXD196741 EGZ196741 EQV196741 FAR196741 FKN196741 FUJ196741 GEF196741 GOB196741 GXX196741 HHT196741 HRP196741 IBL196741 ILH196741 IVD196741 JEZ196741 JOV196741 JYR196741 KIN196741 KSJ196741 LCF196741 LMB196741 LVX196741 MFT196741 MPP196741 MZL196741 NJH196741 NTD196741 OCZ196741 OMV196741 OWR196741 PGN196741 PQJ196741 QAF196741 QKB196741 QTX196741 RDT196741 RNP196741 RXL196741 SHH196741 SRD196741 TAZ196741 TKV196741 TUR196741 UEN196741 UOJ196741 UYF196741 VIB196741 VRX196741 WBT196741 WLP196741 WVL196741 D262277 IZ262277 SV262277 ACR262277 AMN262277 AWJ262277 BGF262277 BQB262277 BZX262277 CJT262277 CTP262277 DDL262277 DNH262277 DXD262277 EGZ262277 EQV262277 FAR262277 FKN262277 FUJ262277 GEF262277 GOB262277 GXX262277 HHT262277 HRP262277 IBL262277 ILH262277 IVD262277 JEZ262277 JOV262277 JYR262277 KIN262277 KSJ262277 LCF262277 LMB262277 LVX262277 MFT262277 MPP262277 MZL262277 NJH262277 NTD262277 OCZ262277 OMV262277 OWR262277 PGN262277 PQJ262277 QAF262277 QKB262277 QTX262277 RDT262277 RNP262277 RXL262277 SHH262277 SRD262277 TAZ262277 TKV262277 TUR262277 UEN262277 UOJ262277 UYF262277 VIB262277 VRX262277 WBT262277 WLP262277 WVL262277 D327813 IZ327813 SV327813 ACR327813 AMN327813 AWJ327813 BGF327813 BQB327813 BZX327813 CJT327813 CTP327813 DDL327813 DNH327813 DXD327813 EGZ327813 EQV327813 FAR327813 FKN327813 FUJ327813 GEF327813 GOB327813 GXX327813 HHT327813 HRP327813 IBL327813 ILH327813 IVD327813 JEZ327813 JOV327813 JYR327813 KIN327813 KSJ327813 LCF327813 LMB327813 LVX327813 MFT327813 MPP327813 MZL327813 NJH327813 NTD327813 OCZ327813 OMV327813 OWR327813 PGN327813 PQJ327813 QAF327813 QKB327813 QTX327813 RDT327813 RNP327813 RXL327813 SHH327813 SRD327813 TAZ327813 TKV327813 TUR327813 UEN327813 UOJ327813 UYF327813 VIB327813 VRX327813 WBT327813 WLP327813 WVL327813 D393349 IZ393349 SV393349 ACR393349 AMN393349 AWJ393349 BGF393349 BQB393349 BZX393349 CJT393349 CTP393349 DDL393349 DNH393349 DXD393349 EGZ393349 EQV393349 FAR393349 FKN393349 FUJ393349 GEF393349 GOB393349 GXX393349 HHT393349 HRP393349 IBL393349 ILH393349 IVD393349 JEZ393349 JOV393349 JYR393349 KIN393349 KSJ393349 LCF393349 LMB393349 LVX393349 MFT393349 MPP393349 MZL393349 NJH393349 NTD393349 OCZ393349 OMV393349 OWR393349 PGN393349 PQJ393349 QAF393349 QKB393349 QTX393349 RDT393349 RNP393349 RXL393349 SHH393349 SRD393349 TAZ393349 TKV393349 TUR393349 UEN393349 UOJ393349 UYF393349 VIB393349 VRX393349 WBT393349 WLP393349 WVL393349 D458885 IZ458885 SV458885 ACR458885 AMN458885 AWJ458885 BGF458885 BQB458885 BZX458885 CJT458885 CTP458885 DDL458885 DNH458885 DXD458885 EGZ458885 EQV458885 FAR458885 FKN458885 FUJ458885 GEF458885 GOB458885 GXX458885 HHT458885 HRP458885 IBL458885 ILH458885 IVD458885 JEZ458885 JOV458885 JYR458885 KIN458885 KSJ458885 LCF458885 LMB458885 LVX458885 MFT458885 MPP458885 MZL458885 NJH458885 NTD458885 OCZ458885 OMV458885 OWR458885 PGN458885 PQJ458885 QAF458885 QKB458885 QTX458885 RDT458885 RNP458885 RXL458885 SHH458885 SRD458885 TAZ458885 TKV458885 TUR458885 UEN458885 UOJ458885 UYF458885 VIB458885 VRX458885 WBT458885 WLP458885 WVL458885 D524421 IZ524421 SV524421 ACR524421 AMN524421 AWJ524421 BGF524421 BQB524421 BZX524421 CJT524421 CTP524421 DDL524421 DNH524421 DXD524421 EGZ524421 EQV524421 FAR524421 FKN524421 FUJ524421 GEF524421 GOB524421 GXX524421 HHT524421 HRP524421 IBL524421 ILH524421 IVD524421 JEZ524421 JOV524421 JYR524421 KIN524421 KSJ524421 LCF524421 LMB524421 LVX524421 MFT524421 MPP524421 MZL524421 NJH524421 NTD524421 OCZ524421 OMV524421 OWR524421 PGN524421 PQJ524421 QAF524421 QKB524421 QTX524421 RDT524421 RNP524421 RXL524421 SHH524421 SRD524421 TAZ524421 TKV524421 TUR524421 UEN524421 UOJ524421 UYF524421 VIB524421 VRX524421 WBT524421 WLP524421 WVL524421 D589957 IZ589957 SV589957 ACR589957 AMN589957 AWJ589957 BGF589957 BQB589957 BZX589957 CJT589957 CTP589957 DDL589957 DNH589957 DXD589957 EGZ589957 EQV589957 FAR589957 FKN589957 FUJ589957 GEF589957 GOB589957 GXX589957 HHT589957 HRP589957 IBL589957 ILH589957 IVD589957 JEZ589957 JOV589957 JYR589957 KIN589957 KSJ589957 LCF589957 LMB589957 LVX589957 MFT589957 MPP589957 MZL589957 NJH589957 NTD589957 OCZ589957 OMV589957 OWR589957 PGN589957 PQJ589957 QAF589957 QKB589957 QTX589957 RDT589957 RNP589957 RXL589957 SHH589957 SRD589957 TAZ589957 TKV589957 TUR589957 UEN589957 UOJ589957 UYF589957 VIB589957 VRX589957 WBT589957 WLP589957 WVL589957 D655493 IZ655493 SV655493 ACR655493 AMN655493 AWJ655493 BGF655493 BQB655493 BZX655493 CJT655493 CTP655493 DDL655493 DNH655493 DXD655493 EGZ655493 EQV655493 FAR655493 FKN655493 FUJ655493 GEF655493 GOB655493 GXX655493 HHT655493 HRP655493 IBL655493 ILH655493 IVD655493 JEZ655493 JOV655493 JYR655493 KIN655493 KSJ655493 LCF655493 LMB655493 LVX655493 MFT655493 MPP655493 MZL655493 NJH655493 NTD655493 OCZ655493 OMV655493 OWR655493 PGN655493 PQJ655493 QAF655493 QKB655493 QTX655493 RDT655493 RNP655493 RXL655493 SHH655493 SRD655493 TAZ655493 TKV655493 TUR655493 UEN655493 UOJ655493 UYF655493 VIB655493 VRX655493 WBT655493 WLP655493 WVL655493 D721029 IZ721029 SV721029 ACR721029 AMN721029 AWJ721029 BGF721029 BQB721029 BZX721029 CJT721029 CTP721029 DDL721029 DNH721029 DXD721029 EGZ721029 EQV721029 FAR721029 FKN721029 FUJ721029 GEF721029 GOB721029 GXX721029 HHT721029 HRP721029 IBL721029 ILH721029 IVD721029 JEZ721029 JOV721029 JYR721029 KIN721029 KSJ721029 LCF721029 LMB721029 LVX721029 MFT721029 MPP721029 MZL721029 NJH721029 NTD721029 OCZ721029 OMV721029 OWR721029 PGN721029 PQJ721029 QAF721029 QKB721029 QTX721029 RDT721029 RNP721029 RXL721029 SHH721029 SRD721029 TAZ721029 TKV721029 TUR721029 UEN721029 UOJ721029 UYF721029 VIB721029 VRX721029 WBT721029 WLP721029 WVL721029 D786565 IZ786565 SV786565 ACR786565 AMN786565 AWJ786565 BGF786565 BQB786565 BZX786565 CJT786565 CTP786565 DDL786565 DNH786565 DXD786565 EGZ786565 EQV786565 FAR786565 FKN786565 FUJ786565 GEF786565 GOB786565 GXX786565 HHT786565 HRP786565 IBL786565 ILH786565 IVD786565 JEZ786565 JOV786565 JYR786565 KIN786565 KSJ786565 LCF786565 LMB786565 LVX786565 MFT786565 MPP786565 MZL786565 NJH786565 NTD786565 OCZ786565 OMV786565 OWR786565 PGN786565 PQJ786565 QAF786565 QKB786565 QTX786565 RDT786565 RNP786565 RXL786565 SHH786565 SRD786565 TAZ786565 TKV786565 TUR786565 UEN786565 UOJ786565 UYF786565 VIB786565 VRX786565 WBT786565 WLP786565 WVL786565 D852101 IZ852101 SV852101 ACR852101 AMN852101 AWJ852101 BGF852101 BQB852101 BZX852101 CJT852101 CTP852101 DDL852101 DNH852101 DXD852101 EGZ852101 EQV852101 FAR852101 FKN852101 FUJ852101 GEF852101 GOB852101 GXX852101 HHT852101 HRP852101 IBL852101 ILH852101 IVD852101 JEZ852101 JOV852101 JYR852101 KIN852101 KSJ852101 LCF852101 LMB852101 LVX852101 MFT852101 MPP852101 MZL852101 NJH852101 NTD852101 OCZ852101 OMV852101 OWR852101 PGN852101 PQJ852101 QAF852101 QKB852101 QTX852101 RDT852101 RNP852101 RXL852101 SHH852101 SRD852101 TAZ852101 TKV852101 TUR852101 UEN852101 UOJ852101 UYF852101 VIB852101 VRX852101 WBT852101 WLP852101 WVL852101 D917637 IZ917637 SV917637 ACR917637 AMN917637 AWJ917637 BGF917637 BQB917637 BZX917637 CJT917637 CTP917637 DDL917637 DNH917637 DXD917637 EGZ917637 EQV917637 FAR917637 FKN917637 FUJ917637 GEF917637 GOB917637 GXX917637 HHT917637 HRP917637 IBL917637 ILH917637 IVD917637 JEZ917637 JOV917637 JYR917637 KIN917637 KSJ917637 LCF917637 LMB917637 LVX917637 MFT917637 MPP917637 MZL917637 NJH917637 NTD917637 OCZ917637 OMV917637 OWR917637 PGN917637 PQJ917637 QAF917637 QKB917637 QTX917637 RDT917637 RNP917637 RXL917637 SHH917637 SRD917637 TAZ917637 TKV917637 TUR917637 UEN917637 UOJ917637 UYF917637 VIB917637 VRX917637 WBT917637 WLP917637 WVL917637 D983173 IZ983173 SV983173 ACR983173 AMN983173 AWJ983173 BGF983173 BQB983173 BZX983173 CJT983173 CTP983173 DDL983173 DNH983173 DXD983173 EGZ983173 EQV983173 FAR983173 FKN983173 FUJ983173 GEF983173 GOB983173 GXX983173 HHT983173 HRP983173 IBL983173 ILH983173 IVD983173 JEZ983173 JOV983173 JYR983173 KIN983173 KSJ983173 LCF983173 LMB983173 LVX983173 MFT983173 MPP983173 MZL983173 NJH983173 NTD983173 OCZ983173 OMV983173 OWR983173 PGN983173 PQJ983173 QAF983173 QKB983173 QTX983173 RDT983173 RNP983173 RXL983173 SHH983173 SRD983173 TAZ983173 TKV983173 TUR983173 UEN983173 UOJ983173 UYF983173 VIB983173 VRX983173 WBT983173 WLP983173 WVL983173">
      <formula1>$BU$20:$BU$26</formula1>
    </dataValidation>
    <dataValidation type="list" allowBlank="1" showInputMessage="1" showErrorMessage="1" sqref="D134 IZ134 SV134 ACR134 AMN134 AWJ134 BGF134 BQB134 BZX134 CJT134 CTP134 DDL134 DNH134 DXD134 EGZ134 EQV134 FAR134 FKN134 FUJ134 GEF134 GOB134 GXX134 HHT134 HRP134 IBL134 ILH134 IVD134 JEZ134 JOV134 JYR134 KIN134 KSJ134 LCF134 LMB134 LVX134 MFT134 MPP134 MZL134 NJH134 NTD134 OCZ134 OMV134 OWR134 PGN134 PQJ134 QAF134 QKB134 QTX134 RDT134 RNP134 RXL134 SHH134 SRD134 TAZ134 TKV134 TUR134 UEN134 UOJ134 UYF134 VIB134 VRX134 WBT134 WLP134 WVL134 D65670 IZ65670 SV65670 ACR65670 AMN65670 AWJ65670 BGF65670 BQB65670 BZX65670 CJT65670 CTP65670 DDL65670 DNH65670 DXD65670 EGZ65670 EQV65670 FAR65670 FKN65670 FUJ65670 GEF65670 GOB65670 GXX65670 HHT65670 HRP65670 IBL65670 ILH65670 IVD65670 JEZ65670 JOV65670 JYR65670 KIN65670 KSJ65670 LCF65670 LMB65670 LVX65670 MFT65670 MPP65670 MZL65670 NJH65670 NTD65670 OCZ65670 OMV65670 OWR65670 PGN65670 PQJ65670 QAF65670 QKB65670 QTX65670 RDT65670 RNP65670 RXL65670 SHH65670 SRD65670 TAZ65670 TKV65670 TUR65670 UEN65670 UOJ65670 UYF65670 VIB65670 VRX65670 WBT65670 WLP65670 WVL65670 D131206 IZ131206 SV131206 ACR131206 AMN131206 AWJ131206 BGF131206 BQB131206 BZX131206 CJT131206 CTP131206 DDL131206 DNH131206 DXD131206 EGZ131206 EQV131206 FAR131206 FKN131206 FUJ131206 GEF131206 GOB131206 GXX131206 HHT131206 HRP131206 IBL131206 ILH131206 IVD131206 JEZ131206 JOV131206 JYR131206 KIN131206 KSJ131206 LCF131206 LMB131206 LVX131206 MFT131206 MPP131206 MZL131206 NJH131206 NTD131206 OCZ131206 OMV131206 OWR131206 PGN131206 PQJ131206 QAF131206 QKB131206 QTX131206 RDT131206 RNP131206 RXL131206 SHH131206 SRD131206 TAZ131206 TKV131206 TUR131206 UEN131206 UOJ131206 UYF131206 VIB131206 VRX131206 WBT131206 WLP131206 WVL131206 D196742 IZ196742 SV196742 ACR196742 AMN196742 AWJ196742 BGF196742 BQB196742 BZX196742 CJT196742 CTP196742 DDL196742 DNH196742 DXD196742 EGZ196742 EQV196742 FAR196742 FKN196742 FUJ196742 GEF196742 GOB196742 GXX196742 HHT196742 HRP196742 IBL196742 ILH196742 IVD196742 JEZ196742 JOV196742 JYR196742 KIN196742 KSJ196742 LCF196742 LMB196742 LVX196742 MFT196742 MPP196742 MZL196742 NJH196742 NTD196742 OCZ196742 OMV196742 OWR196742 PGN196742 PQJ196742 QAF196742 QKB196742 QTX196742 RDT196742 RNP196742 RXL196742 SHH196742 SRD196742 TAZ196742 TKV196742 TUR196742 UEN196742 UOJ196742 UYF196742 VIB196742 VRX196742 WBT196742 WLP196742 WVL196742 D262278 IZ262278 SV262278 ACR262278 AMN262278 AWJ262278 BGF262278 BQB262278 BZX262278 CJT262278 CTP262278 DDL262278 DNH262278 DXD262278 EGZ262278 EQV262278 FAR262278 FKN262278 FUJ262278 GEF262278 GOB262278 GXX262278 HHT262278 HRP262278 IBL262278 ILH262278 IVD262278 JEZ262278 JOV262278 JYR262278 KIN262278 KSJ262278 LCF262278 LMB262278 LVX262278 MFT262278 MPP262278 MZL262278 NJH262278 NTD262278 OCZ262278 OMV262278 OWR262278 PGN262278 PQJ262278 QAF262278 QKB262278 QTX262278 RDT262278 RNP262278 RXL262278 SHH262278 SRD262278 TAZ262278 TKV262278 TUR262278 UEN262278 UOJ262278 UYF262278 VIB262278 VRX262278 WBT262278 WLP262278 WVL262278 D327814 IZ327814 SV327814 ACR327814 AMN327814 AWJ327814 BGF327814 BQB327814 BZX327814 CJT327814 CTP327814 DDL327814 DNH327814 DXD327814 EGZ327814 EQV327814 FAR327814 FKN327814 FUJ327814 GEF327814 GOB327814 GXX327814 HHT327814 HRP327814 IBL327814 ILH327814 IVD327814 JEZ327814 JOV327814 JYR327814 KIN327814 KSJ327814 LCF327814 LMB327814 LVX327814 MFT327814 MPP327814 MZL327814 NJH327814 NTD327814 OCZ327814 OMV327814 OWR327814 PGN327814 PQJ327814 QAF327814 QKB327814 QTX327814 RDT327814 RNP327814 RXL327814 SHH327814 SRD327814 TAZ327814 TKV327814 TUR327814 UEN327814 UOJ327814 UYF327814 VIB327814 VRX327814 WBT327814 WLP327814 WVL327814 D393350 IZ393350 SV393350 ACR393350 AMN393350 AWJ393350 BGF393350 BQB393350 BZX393350 CJT393350 CTP393350 DDL393350 DNH393350 DXD393350 EGZ393350 EQV393350 FAR393350 FKN393350 FUJ393350 GEF393350 GOB393350 GXX393350 HHT393350 HRP393350 IBL393350 ILH393350 IVD393350 JEZ393350 JOV393350 JYR393350 KIN393350 KSJ393350 LCF393350 LMB393350 LVX393350 MFT393350 MPP393350 MZL393350 NJH393350 NTD393350 OCZ393350 OMV393350 OWR393350 PGN393350 PQJ393350 QAF393350 QKB393350 QTX393350 RDT393350 RNP393350 RXL393350 SHH393350 SRD393350 TAZ393350 TKV393350 TUR393350 UEN393350 UOJ393350 UYF393350 VIB393350 VRX393350 WBT393350 WLP393350 WVL393350 D458886 IZ458886 SV458886 ACR458886 AMN458886 AWJ458886 BGF458886 BQB458886 BZX458886 CJT458886 CTP458886 DDL458886 DNH458886 DXD458886 EGZ458886 EQV458886 FAR458886 FKN458886 FUJ458886 GEF458886 GOB458886 GXX458886 HHT458886 HRP458886 IBL458886 ILH458886 IVD458886 JEZ458886 JOV458886 JYR458886 KIN458886 KSJ458886 LCF458886 LMB458886 LVX458886 MFT458886 MPP458886 MZL458886 NJH458886 NTD458886 OCZ458886 OMV458886 OWR458886 PGN458886 PQJ458886 QAF458886 QKB458886 QTX458886 RDT458886 RNP458886 RXL458886 SHH458886 SRD458886 TAZ458886 TKV458886 TUR458886 UEN458886 UOJ458886 UYF458886 VIB458886 VRX458886 WBT458886 WLP458886 WVL458886 D524422 IZ524422 SV524422 ACR524422 AMN524422 AWJ524422 BGF524422 BQB524422 BZX524422 CJT524422 CTP524422 DDL524422 DNH524422 DXD524422 EGZ524422 EQV524422 FAR524422 FKN524422 FUJ524422 GEF524422 GOB524422 GXX524422 HHT524422 HRP524422 IBL524422 ILH524422 IVD524422 JEZ524422 JOV524422 JYR524422 KIN524422 KSJ524422 LCF524422 LMB524422 LVX524422 MFT524422 MPP524422 MZL524422 NJH524422 NTD524422 OCZ524422 OMV524422 OWR524422 PGN524422 PQJ524422 QAF524422 QKB524422 QTX524422 RDT524422 RNP524422 RXL524422 SHH524422 SRD524422 TAZ524422 TKV524422 TUR524422 UEN524422 UOJ524422 UYF524422 VIB524422 VRX524422 WBT524422 WLP524422 WVL524422 D589958 IZ589958 SV589958 ACR589958 AMN589958 AWJ589958 BGF589958 BQB589958 BZX589958 CJT589958 CTP589958 DDL589958 DNH589958 DXD589958 EGZ589958 EQV589958 FAR589958 FKN589958 FUJ589958 GEF589958 GOB589958 GXX589958 HHT589958 HRP589958 IBL589958 ILH589958 IVD589958 JEZ589958 JOV589958 JYR589958 KIN589958 KSJ589958 LCF589958 LMB589958 LVX589958 MFT589958 MPP589958 MZL589958 NJH589958 NTD589958 OCZ589958 OMV589958 OWR589958 PGN589958 PQJ589958 QAF589958 QKB589958 QTX589958 RDT589958 RNP589958 RXL589958 SHH589958 SRD589958 TAZ589958 TKV589958 TUR589958 UEN589958 UOJ589958 UYF589958 VIB589958 VRX589958 WBT589958 WLP589958 WVL589958 D655494 IZ655494 SV655494 ACR655494 AMN655494 AWJ655494 BGF655494 BQB655494 BZX655494 CJT655494 CTP655494 DDL655494 DNH655494 DXD655494 EGZ655494 EQV655494 FAR655494 FKN655494 FUJ655494 GEF655494 GOB655494 GXX655494 HHT655494 HRP655494 IBL655494 ILH655494 IVD655494 JEZ655494 JOV655494 JYR655494 KIN655494 KSJ655494 LCF655494 LMB655494 LVX655494 MFT655494 MPP655494 MZL655494 NJH655494 NTD655494 OCZ655494 OMV655494 OWR655494 PGN655494 PQJ655494 QAF655494 QKB655494 QTX655494 RDT655494 RNP655494 RXL655494 SHH655494 SRD655494 TAZ655494 TKV655494 TUR655494 UEN655494 UOJ655494 UYF655494 VIB655494 VRX655494 WBT655494 WLP655494 WVL655494 D721030 IZ721030 SV721030 ACR721030 AMN721030 AWJ721030 BGF721030 BQB721030 BZX721030 CJT721030 CTP721030 DDL721030 DNH721030 DXD721030 EGZ721030 EQV721030 FAR721030 FKN721030 FUJ721030 GEF721030 GOB721030 GXX721030 HHT721030 HRP721030 IBL721030 ILH721030 IVD721030 JEZ721030 JOV721030 JYR721030 KIN721030 KSJ721030 LCF721030 LMB721030 LVX721030 MFT721030 MPP721030 MZL721030 NJH721030 NTD721030 OCZ721030 OMV721030 OWR721030 PGN721030 PQJ721030 QAF721030 QKB721030 QTX721030 RDT721030 RNP721030 RXL721030 SHH721030 SRD721030 TAZ721030 TKV721030 TUR721030 UEN721030 UOJ721030 UYF721030 VIB721030 VRX721030 WBT721030 WLP721030 WVL721030 D786566 IZ786566 SV786566 ACR786566 AMN786566 AWJ786566 BGF786566 BQB786566 BZX786566 CJT786566 CTP786566 DDL786566 DNH786566 DXD786566 EGZ786566 EQV786566 FAR786566 FKN786566 FUJ786566 GEF786566 GOB786566 GXX786566 HHT786566 HRP786566 IBL786566 ILH786566 IVD786566 JEZ786566 JOV786566 JYR786566 KIN786566 KSJ786566 LCF786566 LMB786566 LVX786566 MFT786566 MPP786566 MZL786566 NJH786566 NTD786566 OCZ786566 OMV786566 OWR786566 PGN786566 PQJ786566 QAF786566 QKB786566 QTX786566 RDT786566 RNP786566 RXL786566 SHH786566 SRD786566 TAZ786566 TKV786566 TUR786566 UEN786566 UOJ786566 UYF786566 VIB786566 VRX786566 WBT786566 WLP786566 WVL786566 D852102 IZ852102 SV852102 ACR852102 AMN852102 AWJ852102 BGF852102 BQB852102 BZX852102 CJT852102 CTP852102 DDL852102 DNH852102 DXD852102 EGZ852102 EQV852102 FAR852102 FKN852102 FUJ852102 GEF852102 GOB852102 GXX852102 HHT852102 HRP852102 IBL852102 ILH852102 IVD852102 JEZ852102 JOV852102 JYR852102 KIN852102 KSJ852102 LCF852102 LMB852102 LVX852102 MFT852102 MPP852102 MZL852102 NJH852102 NTD852102 OCZ852102 OMV852102 OWR852102 PGN852102 PQJ852102 QAF852102 QKB852102 QTX852102 RDT852102 RNP852102 RXL852102 SHH852102 SRD852102 TAZ852102 TKV852102 TUR852102 UEN852102 UOJ852102 UYF852102 VIB852102 VRX852102 WBT852102 WLP852102 WVL852102 D917638 IZ917638 SV917638 ACR917638 AMN917638 AWJ917638 BGF917638 BQB917638 BZX917638 CJT917638 CTP917638 DDL917638 DNH917638 DXD917638 EGZ917638 EQV917638 FAR917638 FKN917638 FUJ917638 GEF917638 GOB917638 GXX917638 HHT917638 HRP917638 IBL917638 ILH917638 IVD917638 JEZ917638 JOV917638 JYR917638 KIN917638 KSJ917638 LCF917638 LMB917638 LVX917638 MFT917638 MPP917638 MZL917638 NJH917638 NTD917638 OCZ917638 OMV917638 OWR917638 PGN917638 PQJ917638 QAF917638 QKB917638 QTX917638 RDT917638 RNP917638 RXL917638 SHH917638 SRD917638 TAZ917638 TKV917638 TUR917638 UEN917638 UOJ917638 UYF917638 VIB917638 VRX917638 WBT917638 WLP917638 WVL917638 D983174 IZ983174 SV983174 ACR983174 AMN983174 AWJ983174 BGF983174 BQB983174 BZX983174 CJT983174 CTP983174 DDL983174 DNH983174 DXD983174 EGZ983174 EQV983174 FAR983174 FKN983174 FUJ983174 GEF983174 GOB983174 GXX983174 HHT983174 HRP983174 IBL983174 ILH983174 IVD983174 JEZ983174 JOV983174 JYR983174 KIN983174 KSJ983174 LCF983174 LMB983174 LVX983174 MFT983174 MPP983174 MZL983174 NJH983174 NTD983174 OCZ983174 OMV983174 OWR983174 PGN983174 PQJ983174 QAF983174 QKB983174 QTX983174 RDT983174 RNP983174 RXL983174 SHH983174 SRD983174 TAZ983174 TKV983174 TUR983174 UEN983174 UOJ983174 UYF983174 VIB983174 VRX983174 WBT983174 WLP983174 WVL983174">
      <formula1>$BV$20:$BV$24</formula1>
    </dataValidation>
    <dataValidation type="list" allowBlank="1" showInputMessage="1" showErrorMessage="1" sqref="D135 IZ135 SV135 ACR135 AMN135 AWJ135 BGF135 BQB135 BZX135 CJT135 CTP135 DDL135 DNH135 DXD135 EGZ135 EQV135 FAR135 FKN135 FUJ135 GEF135 GOB135 GXX135 HHT135 HRP135 IBL135 ILH135 IVD135 JEZ135 JOV135 JYR135 KIN135 KSJ135 LCF135 LMB135 LVX135 MFT135 MPP135 MZL135 NJH135 NTD135 OCZ135 OMV135 OWR135 PGN135 PQJ135 QAF135 QKB135 QTX135 RDT135 RNP135 RXL135 SHH135 SRD135 TAZ135 TKV135 TUR135 UEN135 UOJ135 UYF135 VIB135 VRX135 WBT135 WLP135 WVL135 D65671 IZ65671 SV65671 ACR65671 AMN65671 AWJ65671 BGF65671 BQB65671 BZX65671 CJT65671 CTP65671 DDL65671 DNH65671 DXD65671 EGZ65671 EQV65671 FAR65671 FKN65671 FUJ65671 GEF65671 GOB65671 GXX65671 HHT65671 HRP65671 IBL65671 ILH65671 IVD65671 JEZ65671 JOV65671 JYR65671 KIN65671 KSJ65671 LCF65671 LMB65671 LVX65671 MFT65671 MPP65671 MZL65671 NJH65671 NTD65671 OCZ65671 OMV65671 OWR65671 PGN65671 PQJ65671 QAF65671 QKB65671 QTX65671 RDT65671 RNP65671 RXL65671 SHH65671 SRD65671 TAZ65671 TKV65671 TUR65671 UEN65671 UOJ65671 UYF65671 VIB65671 VRX65671 WBT65671 WLP65671 WVL65671 D131207 IZ131207 SV131207 ACR131207 AMN131207 AWJ131207 BGF131207 BQB131207 BZX131207 CJT131207 CTP131207 DDL131207 DNH131207 DXD131207 EGZ131207 EQV131207 FAR131207 FKN131207 FUJ131207 GEF131207 GOB131207 GXX131207 HHT131207 HRP131207 IBL131207 ILH131207 IVD131207 JEZ131207 JOV131207 JYR131207 KIN131207 KSJ131207 LCF131207 LMB131207 LVX131207 MFT131207 MPP131207 MZL131207 NJH131207 NTD131207 OCZ131207 OMV131207 OWR131207 PGN131207 PQJ131207 QAF131207 QKB131207 QTX131207 RDT131207 RNP131207 RXL131207 SHH131207 SRD131207 TAZ131207 TKV131207 TUR131207 UEN131207 UOJ131207 UYF131207 VIB131207 VRX131207 WBT131207 WLP131207 WVL131207 D196743 IZ196743 SV196743 ACR196743 AMN196743 AWJ196743 BGF196743 BQB196743 BZX196743 CJT196743 CTP196743 DDL196743 DNH196743 DXD196743 EGZ196743 EQV196743 FAR196743 FKN196743 FUJ196743 GEF196743 GOB196743 GXX196743 HHT196743 HRP196743 IBL196743 ILH196743 IVD196743 JEZ196743 JOV196743 JYR196743 KIN196743 KSJ196743 LCF196743 LMB196743 LVX196743 MFT196743 MPP196743 MZL196743 NJH196743 NTD196743 OCZ196743 OMV196743 OWR196743 PGN196743 PQJ196743 QAF196743 QKB196743 QTX196743 RDT196743 RNP196743 RXL196743 SHH196743 SRD196743 TAZ196743 TKV196743 TUR196743 UEN196743 UOJ196743 UYF196743 VIB196743 VRX196743 WBT196743 WLP196743 WVL196743 D262279 IZ262279 SV262279 ACR262279 AMN262279 AWJ262279 BGF262279 BQB262279 BZX262279 CJT262279 CTP262279 DDL262279 DNH262279 DXD262279 EGZ262279 EQV262279 FAR262279 FKN262279 FUJ262279 GEF262279 GOB262279 GXX262279 HHT262279 HRP262279 IBL262279 ILH262279 IVD262279 JEZ262279 JOV262279 JYR262279 KIN262279 KSJ262279 LCF262279 LMB262279 LVX262279 MFT262279 MPP262279 MZL262279 NJH262279 NTD262279 OCZ262279 OMV262279 OWR262279 PGN262279 PQJ262279 QAF262279 QKB262279 QTX262279 RDT262279 RNP262279 RXL262279 SHH262279 SRD262279 TAZ262279 TKV262279 TUR262279 UEN262279 UOJ262279 UYF262279 VIB262279 VRX262279 WBT262279 WLP262279 WVL262279 D327815 IZ327815 SV327815 ACR327815 AMN327815 AWJ327815 BGF327815 BQB327815 BZX327815 CJT327815 CTP327815 DDL327815 DNH327815 DXD327815 EGZ327815 EQV327815 FAR327815 FKN327815 FUJ327815 GEF327815 GOB327815 GXX327815 HHT327815 HRP327815 IBL327815 ILH327815 IVD327815 JEZ327815 JOV327815 JYR327815 KIN327815 KSJ327815 LCF327815 LMB327815 LVX327815 MFT327815 MPP327815 MZL327815 NJH327815 NTD327815 OCZ327815 OMV327815 OWR327815 PGN327815 PQJ327815 QAF327815 QKB327815 QTX327815 RDT327815 RNP327815 RXL327815 SHH327815 SRD327815 TAZ327815 TKV327815 TUR327815 UEN327815 UOJ327815 UYF327815 VIB327815 VRX327815 WBT327815 WLP327815 WVL327815 D393351 IZ393351 SV393351 ACR393351 AMN393351 AWJ393351 BGF393351 BQB393351 BZX393351 CJT393351 CTP393351 DDL393351 DNH393351 DXD393351 EGZ393351 EQV393351 FAR393351 FKN393351 FUJ393351 GEF393351 GOB393351 GXX393351 HHT393351 HRP393351 IBL393351 ILH393351 IVD393351 JEZ393351 JOV393351 JYR393351 KIN393351 KSJ393351 LCF393351 LMB393351 LVX393351 MFT393351 MPP393351 MZL393351 NJH393351 NTD393351 OCZ393351 OMV393351 OWR393351 PGN393351 PQJ393351 QAF393351 QKB393351 QTX393351 RDT393351 RNP393351 RXL393351 SHH393351 SRD393351 TAZ393351 TKV393351 TUR393351 UEN393351 UOJ393351 UYF393351 VIB393351 VRX393351 WBT393351 WLP393351 WVL393351 D458887 IZ458887 SV458887 ACR458887 AMN458887 AWJ458887 BGF458887 BQB458887 BZX458887 CJT458887 CTP458887 DDL458887 DNH458887 DXD458887 EGZ458887 EQV458887 FAR458887 FKN458887 FUJ458887 GEF458887 GOB458887 GXX458887 HHT458887 HRP458887 IBL458887 ILH458887 IVD458887 JEZ458887 JOV458887 JYR458887 KIN458887 KSJ458887 LCF458887 LMB458887 LVX458887 MFT458887 MPP458887 MZL458887 NJH458887 NTD458887 OCZ458887 OMV458887 OWR458887 PGN458887 PQJ458887 QAF458887 QKB458887 QTX458887 RDT458887 RNP458887 RXL458887 SHH458887 SRD458887 TAZ458887 TKV458887 TUR458887 UEN458887 UOJ458887 UYF458887 VIB458887 VRX458887 WBT458887 WLP458887 WVL458887 D524423 IZ524423 SV524423 ACR524423 AMN524423 AWJ524423 BGF524423 BQB524423 BZX524423 CJT524423 CTP524423 DDL524423 DNH524423 DXD524423 EGZ524423 EQV524423 FAR524423 FKN524423 FUJ524423 GEF524423 GOB524423 GXX524423 HHT524423 HRP524423 IBL524423 ILH524423 IVD524423 JEZ524423 JOV524423 JYR524423 KIN524423 KSJ524423 LCF524423 LMB524423 LVX524423 MFT524423 MPP524423 MZL524423 NJH524423 NTD524423 OCZ524423 OMV524423 OWR524423 PGN524423 PQJ524423 QAF524423 QKB524423 QTX524423 RDT524423 RNP524423 RXL524423 SHH524423 SRD524423 TAZ524423 TKV524423 TUR524423 UEN524423 UOJ524423 UYF524423 VIB524423 VRX524423 WBT524423 WLP524423 WVL524423 D589959 IZ589959 SV589959 ACR589959 AMN589959 AWJ589959 BGF589959 BQB589959 BZX589959 CJT589959 CTP589959 DDL589959 DNH589959 DXD589959 EGZ589959 EQV589959 FAR589959 FKN589959 FUJ589959 GEF589959 GOB589959 GXX589959 HHT589959 HRP589959 IBL589959 ILH589959 IVD589959 JEZ589959 JOV589959 JYR589959 KIN589959 KSJ589959 LCF589959 LMB589959 LVX589959 MFT589959 MPP589959 MZL589959 NJH589959 NTD589959 OCZ589959 OMV589959 OWR589959 PGN589959 PQJ589959 QAF589959 QKB589959 QTX589959 RDT589959 RNP589959 RXL589959 SHH589959 SRD589959 TAZ589959 TKV589959 TUR589959 UEN589959 UOJ589959 UYF589959 VIB589959 VRX589959 WBT589959 WLP589959 WVL589959 D655495 IZ655495 SV655495 ACR655495 AMN655495 AWJ655495 BGF655495 BQB655495 BZX655495 CJT655495 CTP655495 DDL655495 DNH655495 DXD655495 EGZ655495 EQV655495 FAR655495 FKN655495 FUJ655495 GEF655495 GOB655495 GXX655495 HHT655495 HRP655495 IBL655495 ILH655495 IVD655495 JEZ655495 JOV655495 JYR655495 KIN655495 KSJ655495 LCF655495 LMB655495 LVX655495 MFT655495 MPP655495 MZL655495 NJH655495 NTD655495 OCZ655495 OMV655495 OWR655495 PGN655495 PQJ655495 QAF655495 QKB655495 QTX655495 RDT655495 RNP655495 RXL655495 SHH655495 SRD655495 TAZ655495 TKV655495 TUR655495 UEN655495 UOJ655495 UYF655495 VIB655495 VRX655495 WBT655495 WLP655495 WVL655495 D721031 IZ721031 SV721031 ACR721031 AMN721031 AWJ721031 BGF721031 BQB721031 BZX721031 CJT721031 CTP721031 DDL721031 DNH721031 DXD721031 EGZ721031 EQV721031 FAR721031 FKN721031 FUJ721031 GEF721031 GOB721031 GXX721031 HHT721031 HRP721031 IBL721031 ILH721031 IVD721031 JEZ721031 JOV721031 JYR721031 KIN721031 KSJ721031 LCF721031 LMB721031 LVX721031 MFT721031 MPP721031 MZL721031 NJH721031 NTD721031 OCZ721031 OMV721031 OWR721031 PGN721031 PQJ721031 QAF721031 QKB721031 QTX721031 RDT721031 RNP721031 RXL721031 SHH721031 SRD721031 TAZ721031 TKV721031 TUR721031 UEN721031 UOJ721031 UYF721031 VIB721031 VRX721031 WBT721031 WLP721031 WVL721031 D786567 IZ786567 SV786567 ACR786567 AMN786567 AWJ786567 BGF786567 BQB786567 BZX786567 CJT786567 CTP786567 DDL786567 DNH786567 DXD786567 EGZ786567 EQV786567 FAR786567 FKN786567 FUJ786567 GEF786567 GOB786567 GXX786567 HHT786567 HRP786567 IBL786567 ILH786567 IVD786567 JEZ786567 JOV786567 JYR786567 KIN786567 KSJ786567 LCF786567 LMB786567 LVX786567 MFT786567 MPP786567 MZL786567 NJH786567 NTD786567 OCZ786567 OMV786567 OWR786567 PGN786567 PQJ786567 QAF786567 QKB786567 QTX786567 RDT786567 RNP786567 RXL786567 SHH786567 SRD786567 TAZ786567 TKV786567 TUR786567 UEN786567 UOJ786567 UYF786567 VIB786567 VRX786567 WBT786567 WLP786567 WVL786567 D852103 IZ852103 SV852103 ACR852103 AMN852103 AWJ852103 BGF852103 BQB852103 BZX852103 CJT852103 CTP852103 DDL852103 DNH852103 DXD852103 EGZ852103 EQV852103 FAR852103 FKN852103 FUJ852103 GEF852103 GOB852103 GXX852103 HHT852103 HRP852103 IBL852103 ILH852103 IVD852103 JEZ852103 JOV852103 JYR852103 KIN852103 KSJ852103 LCF852103 LMB852103 LVX852103 MFT852103 MPP852103 MZL852103 NJH852103 NTD852103 OCZ852103 OMV852103 OWR852103 PGN852103 PQJ852103 QAF852103 QKB852103 QTX852103 RDT852103 RNP852103 RXL852103 SHH852103 SRD852103 TAZ852103 TKV852103 TUR852103 UEN852103 UOJ852103 UYF852103 VIB852103 VRX852103 WBT852103 WLP852103 WVL852103 D917639 IZ917639 SV917639 ACR917639 AMN917639 AWJ917639 BGF917639 BQB917639 BZX917639 CJT917639 CTP917639 DDL917639 DNH917639 DXD917639 EGZ917639 EQV917639 FAR917639 FKN917639 FUJ917639 GEF917639 GOB917639 GXX917639 HHT917639 HRP917639 IBL917639 ILH917639 IVD917639 JEZ917639 JOV917639 JYR917639 KIN917639 KSJ917639 LCF917639 LMB917639 LVX917639 MFT917639 MPP917639 MZL917639 NJH917639 NTD917639 OCZ917639 OMV917639 OWR917639 PGN917639 PQJ917639 QAF917639 QKB917639 QTX917639 RDT917639 RNP917639 RXL917639 SHH917639 SRD917639 TAZ917639 TKV917639 TUR917639 UEN917639 UOJ917639 UYF917639 VIB917639 VRX917639 WBT917639 WLP917639 WVL917639 D983175 IZ983175 SV983175 ACR983175 AMN983175 AWJ983175 BGF983175 BQB983175 BZX983175 CJT983175 CTP983175 DDL983175 DNH983175 DXD983175 EGZ983175 EQV983175 FAR983175 FKN983175 FUJ983175 GEF983175 GOB983175 GXX983175 HHT983175 HRP983175 IBL983175 ILH983175 IVD983175 JEZ983175 JOV983175 JYR983175 KIN983175 KSJ983175 LCF983175 LMB983175 LVX983175 MFT983175 MPP983175 MZL983175 NJH983175 NTD983175 OCZ983175 OMV983175 OWR983175 PGN983175 PQJ983175 QAF983175 QKB983175 QTX983175 RDT983175 RNP983175 RXL983175 SHH983175 SRD983175 TAZ983175 TKV983175 TUR983175 UEN983175 UOJ983175 UYF983175 VIB983175 VRX983175 WBT983175 WLP983175 WVL983175">
      <formula1>$BW$20:$BW$24</formula1>
    </dataValidation>
    <dataValidation type="list" allowBlank="1" showInputMessage="1" showErrorMessage="1" sqref="D136 IZ136 SV136 ACR136 AMN136 AWJ136 BGF136 BQB136 BZX136 CJT136 CTP136 DDL136 DNH136 DXD136 EGZ136 EQV136 FAR136 FKN136 FUJ136 GEF136 GOB136 GXX136 HHT136 HRP136 IBL136 ILH136 IVD136 JEZ136 JOV136 JYR136 KIN136 KSJ136 LCF136 LMB136 LVX136 MFT136 MPP136 MZL136 NJH136 NTD136 OCZ136 OMV136 OWR136 PGN136 PQJ136 QAF136 QKB136 QTX136 RDT136 RNP136 RXL136 SHH136 SRD136 TAZ136 TKV136 TUR136 UEN136 UOJ136 UYF136 VIB136 VRX136 WBT136 WLP136 WVL136 D65672 IZ65672 SV65672 ACR65672 AMN65672 AWJ65672 BGF65672 BQB65672 BZX65672 CJT65672 CTP65672 DDL65672 DNH65672 DXD65672 EGZ65672 EQV65672 FAR65672 FKN65672 FUJ65672 GEF65672 GOB65672 GXX65672 HHT65672 HRP65672 IBL65672 ILH65672 IVD65672 JEZ65672 JOV65672 JYR65672 KIN65672 KSJ65672 LCF65672 LMB65672 LVX65672 MFT65672 MPP65672 MZL65672 NJH65672 NTD65672 OCZ65672 OMV65672 OWR65672 PGN65672 PQJ65672 QAF65672 QKB65672 QTX65672 RDT65672 RNP65672 RXL65672 SHH65672 SRD65672 TAZ65672 TKV65672 TUR65672 UEN65672 UOJ65672 UYF65672 VIB65672 VRX65672 WBT65672 WLP65672 WVL65672 D131208 IZ131208 SV131208 ACR131208 AMN131208 AWJ131208 BGF131208 BQB131208 BZX131208 CJT131208 CTP131208 DDL131208 DNH131208 DXD131208 EGZ131208 EQV131208 FAR131208 FKN131208 FUJ131208 GEF131208 GOB131208 GXX131208 HHT131208 HRP131208 IBL131208 ILH131208 IVD131208 JEZ131208 JOV131208 JYR131208 KIN131208 KSJ131208 LCF131208 LMB131208 LVX131208 MFT131208 MPP131208 MZL131208 NJH131208 NTD131208 OCZ131208 OMV131208 OWR131208 PGN131208 PQJ131208 QAF131208 QKB131208 QTX131208 RDT131208 RNP131208 RXL131208 SHH131208 SRD131208 TAZ131208 TKV131208 TUR131208 UEN131208 UOJ131208 UYF131208 VIB131208 VRX131208 WBT131208 WLP131208 WVL131208 D196744 IZ196744 SV196744 ACR196744 AMN196744 AWJ196744 BGF196744 BQB196744 BZX196744 CJT196744 CTP196744 DDL196744 DNH196744 DXD196744 EGZ196744 EQV196744 FAR196744 FKN196744 FUJ196744 GEF196744 GOB196744 GXX196744 HHT196744 HRP196744 IBL196744 ILH196744 IVD196744 JEZ196744 JOV196744 JYR196744 KIN196744 KSJ196744 LCF196744 LMB196744 LVX196744 MFT196744 MPP196744 MZL196744 NJH196744 NTD196744 OCZ196744 OMV196744 OWR196744 PGN196744 PQJ196744 QAF196744 QKB196744 QTX196744 RDT196744 RNP196744 RXL196744 SHH196744 SRD196744 TAZ196744 TKV196744 TUR196744 UEN196744 UOJ196744 UYF196744 VIB196744 VRX196744 WBT196744 WLP196744 WVL196744 D262280 IZ262280 SV262280 ACR262280 AMN262280 AWJ262280 BGF262280 BQB262280 BZX262280 CJT262280 CTP262280 DDL262280 DNH262280 DXD262280 EGZ262280 EQV262280 FAR262280 FKN262280 FUJ262280 GEF262280 GOB262280 GXX262280 HHT262280 HRP262280 IBL262280 ILH262280 IVD262280 JEZ262280 JOV262280 JYR262280 KIN262280 KSJ262280 LCF262280 LMB262280 LVX262280 MFT262280 MPP262280 MZL262280 NJH262280 NTD262280 OCZ262280 OMV262280 OWR262280 PGN262280 PQJ262280 QAF262280 QKB262280 QTX262280 RDT262280 RNP262280 RXL262280 SHH262280 SRD262280 TAZ262280 TKV262280 TUR262280 UEN262280 UOJ262280 UYF262280 VIB262280 VRX262280 WBT262280 WLP262280 WVL262280 D327816 IZ327816 SV327816 ACR327816 AMN327816 AWJ327816 BGF327816 BQB327816 BZX327816 CJT327816 CTP327816 DDL327816 DNH327816 DXD327816 EGZ327816 EQV327816 FAR327816 FKN327816 FUJ327816 GEF327816 GOB327816 GXX327816 HHT327816 HRP327816 IBL327816 ILH327816 IVD327816 JEZ327816 JOV327816 JYR327816 KIN327816 KSJ327816 LCF327816 LMB327816 LVX327816 MFT327816 MPP327816 MZL327816 NJH327816 NTD327816 OCZ327816 OMV327816 OWR327816 PGN327816 PQJ327816 QAF327816 QKB327816 QTX327816 RDT327816 RNP327816 RXL327816 SHH327816 SRD327816 TAZ327816 TKV327816 TUR327816 UEN327816 UOJ327816 UYF327816 VIB327816 VRX327816 WBT327816 WLP327816 WVL327816 D393352 IZ393352 SV393352 ACR393352 AMN393352 AWJ393352 BGF393352 BQB393352 BZX393352 CJT393352 CTP393352 DDL393352 DNH393352 DXD393352 EGZ393352 EQV393352 FAR393352 FKN393352 FUJ393352 GEF393352 GOB393352 GXX393352 HHT393352 HRP393352 IBL393352 ILH393352 IVD393352 JEZ393352 JOV393352 JYR393352 KIN393352 KSJ393352 LCF393352 LMB393352 LVX393352 MFT393352 MPP393352 MZL393352 NJH393352 NTD393352 OCZ393352 OMV393352 OWR393352 PGN393352 PQJ393352 QAF393352 QKB393352 QTX393352 RDT393352 RNP393352 RXL393352 SHH393352 SRD393352 TAZ393352 TKV393352 TUR393352 UEN393352 UOJ393352 UYF393352 VIB393352 VRX393352 WBT393352 WLP393352 WVL393352 D458888 IZ458888 SV458888 ACR458888 AMN458888 AWJ458888 BGF458888 BQB458888 BZX458888 CJT458888 CTP458888 DDL458888 DNH458888 DXD458888 EGZ458888 EQV458888 FAR458888 FKN458888 FUJ458888 GEF458888 GOB458888 GXX458888 HHT458888 HRP458888 IBL458888 ILH458888 IVD458888 JEZ458888 JOV458888 JYR458888 KIN458888 KSJ458888 LCF458888 LMB458888 LVX458888 MFT458888 MPP458888 MZL458888 NJH458888 NTD458888 OCZ458888 OMV458888 OWR458888 PGN458888 PQJ458888 QAF458888 QKB458888 QTX458888 RDT458888 RNP458888 RXL458888 SHH458888 SRD458888 TAZ458888 TKV458888 TUR458888 UEN458888 UOJ458888 UYF458888 VIB458888 VRX458888 WBT458888 WLP458888 WVL458888 D524424 IZ524424 SV524424 ACR524424 AMN524424 AWJ524424 BGF524424 BQB524424 BZX524424 CJT524424 CTP524424 DDL524424 DNH524424 DXD524424 EGZ524424 EQV524424 FAR524424 FKN524424 FUJ524424 GEF524424 GOB524424 GXX524424 HHT524424 HRP524424 IBL524424 ILH524424 IVD524424 JEZ524424 JOV524424 JYR524424 KIN524424 KSJ524424 LCF524424 LMB524424 LVX524424 MFT524424 MPP524424 MZL524424 NJH524424 NTD524424 OCZ524424 OMV524424 OWR524424 PGN524424 PQJ524424 QAF524424 QKB524424 QTX524424 RDT524424 RNP524424 RXL524424 SHH524424 SRD524424 TAZ524424 TKV524424 TUR524424 UEN524424 UOJ524424 UYF524424 VIB524424 VRX524424 WBT524424 WLP524424 WVL524424 D589960 IZ589960 SV589960 ACR589960 AMN589960 AWJ589960 BGF589960 BQB589960 BZX589960 CJT589960 CTP589960 DDL589960 DNH589960 DXD589960 EGZ589960 EQV589960 FAR589960 FKN589960 FUJ589960 GEF589960 GOB589960 GXX589960 HHT589960 HRP589960 IBL589960 ILH589960 IVD589960 JEZ589960 JOV589960 JYR589960 KIN589960 KSJ589960 LCF589960 LMB589960 LVX589960 MFT589960 MPP589960 MZL589960 NJH589960 NTD589960 OCZ589960 OMV589960 OWR589960 PGN589960 PQJ589960 QAF589960 QKB589960 QTX589960 RDT589960 RNP589960 RXL589960 SHH589960 SRD589960 TAZ589960 TKV589960 TUR589960 UEN589960 UOJ589960 UYF589960 VIB589960 VRX589960 WBT589960 WLP589960 WVL589960 D655496 IZ655496 SV655496 ACR655496 AMN655496 AWJ655496 BGF655496 BQB655496 BZX655496 CJT655496 CTP655496 DDL655496 DNH655496 DXD655496 EGZ655496 EQV655496 FAR655496 FKN655496 FUJ655496 GEF655496 GOB655496 GXX655496 HHT655496 HRP655496 IBL655496 ILH655496 IVD655496 JEZ655496 JOV655496 JYR655496 KIN655496 KSJ655496 LCF655496 LMB655496 LVX655496 MFT655496 MPP655496 MZL655496 NJH655496 NTD655496 OCZ655496 OMV655496 OWR655496 PGN655496 PQJ655496 QAF655496 QKB655496 QTX655496 RDT655496 RNP655496 RXL655496 SHH655496 SRD655496 TAZ655496 TKV655496 TUR655496 UEN655496 UOJ655496 UYF655496 VIB655496 VRX655496 WBT655496 WLP655496 WVL655496 D721032 IZ721032 SV721032 ACR721032 AMN721032 AWJ721032 BGF721032 BQB721032 BZX721032 CJT721032 CTP721032 DDL721032 DNH721032 DXD721032 EGZ721032 EQV721032 FAR721032 FKN721032 FUJ721032 GEF721032 GOB721032 GXX721032 HHT721032 HRP721032 IBL721032 ILH721032 IVD721032 JEZ721032 JOV721032 JYR721032 KIN721032 KSJ721032 LCF721032 LMB721032 LVX721032 MFT721032 MPP721032 MZL721032 NJH721032 NTD721032 OCZ721032 OMV721032 OWR721032 PGN721032 PQJ721032 QAF721032 QKB721032 QTX721032 RDT721032 RNP721032 RXL721032 SHH721032 SRD721032 TAZ721032 TKV721032 TUR721032 UEN721032 UOJ721032 UYF721032 VIB721032 VRX721032 WBT721032 WLP721032 WVL721032 D786568 IZ786568 SV786568 ACR786568 AMN786568 AWJ786568 BGF786568 BQB786568 BZX786568 CJT786568 CTP786568 DDL786568 DNH786568 DXD786568 EGZ786568 EQV786568 FAR786568 FKN786568 FUJ786568 GEF786568 GOB786568 GXX786568 HHT786568 HRP786568 IBL786568 ILH786568 IVD786568 JEZ786568 JOV786568 JYR786568 KIN786568 KSJ786568 LCF786568 LMB786568 LVX786568 MFT786568 MPP786568 MZL786568 NJH786568 NTD786568 OCZ786568 OMV786568 OWR786568 PGN786568 PQJ786568 QAF786568 QKB786568 QTX786568 RDT786568 RNP786568 RXL786568 SHH786568 SRD786568 TAZ786568 TKV786568 TUR786568 UEN786568 UOJ786568 UYF786568 VIB786568 VRX786568 WBT786568 WLP786568 WVL786568 D852104 IZ852104 SV852104 ACR852104 AMN852104 AWJ852104 BGF852104 BQB852104 BZX852104 CJT852104 CTP852104 DDL852104 DNH852104 DXD852104 EGZ852104 EQV852104 FAR852104 FKN852104 FUJ852104 GEF852104 GOB852104 GXX852104 HHT852104 HRP852104 IBL852104 ILH852104 IVD852104 JEZ852104 JOV852104 JYR852104 KIN852104 KSJ852104 LCF852104 LMB852104 LVX852104 MFT852104 MPP852104 MZL852104 NJH852104 NTD852104 OCZ852104 OMV852104 OWR852104 PGN852104 PQJ852104 QAF852104 QKB852104 QTX852104 RDT852104 RNP852104 RXL852104 SHH852104 SRD852104 TAZ852104 TKV852104 TUR852104 UEN852104 UOJ852104 UYF852104 VIB852104 VRX852104 WBT852104 WLP852104 WVL852104 D917640 IZ917640 SV917640 ACR917640 AMN917640 AWJ917640 BGF917640 BQB917640 BZX917640 CJT917640 CTP917640 DDL917640 DNH917640 DXD917640 EGZ917640 EQV917640 FAR917640 FKN917640 FUJ917640 GEF917640 GOB917640 GXX917640 HHT917640 HRP917640 IBL917640 ILH917640 IVD917640 JEZ917640 JOV917640 JYR917640 KIN917640 KSJ917640 LCF917640 LMB917640 LVX917640 MFT917640 MPP917640 MZL917640 NJH917640 NTD917640 OCZ917640 OMV917640 OWR917640 PGN917640 PQJ917640 QAF917640 QKB917640 QTX917640 RDT917640 RNP917640 RXL917640 SHH917640 SRD917640 TAZ917640 TKV917640 TUR917640 UEN917640 UOJ917640 UYF917640 VIB917640 VRX917640 WBT917640 WLP917640 WVL917640 D983176 IZ983176 SV983176 ACR983176 AMN983176 AWJ983176 BGF983176 BQB983176 BZX983176 CJT983176 CTP983176 DDL983176 DNH983176 DXD983176 EGZ983176 EQV983176 FAR983176 FKN983176 FUJ983176 GEF983176 GOB983176 GXX983176 HHT983176 HRP983176 IBL983176 ILH983176 IVD983176 JEZ983176 JOV983176 JYR983176 KIN983176 KSJ983176 LCF983176 LMB983176 LVX983176 MFT983176 MPP983176 MZL983176 NJH983176 NTD983176 OCZ983176 OMV983176 OWR983176 PGN983176 PQJ983176 QAF983176 QKB983176 QTX983176 RDT983176 RNP983176 RXL983176 SHH983176 SRD983176 TAZ983176 TKV983176 TUR983176 UEN983176 UOJ983176 UYF983176 VIB983176 VRX983176 WBT983176 WLP983176 WVL983176">
      <formula1>$BX$20:$BX$24</formula1>
    </dataValidation>
    <dataValidation type="list" allowBlank="1" showInputMessage="1" showErrorMessage="1" sqref="D137 IZ137 SV137 ACR137 AMN137 AWJ137 BGF137 BQB137 BZX137 CJT137 CTP137 DDL137 DNH137 DXD137 EGZ137 EQV137 FAR137 FKN137 FUJ137 GEF137 GOB137 GXX137 HHT137 HRP137 IBL137 ILH137 IVD137 JEZ137 JOV137 JYR137 KIN137 KSJ137 LCF137 LMB137 LVX137 MFT137 MPP137 MZL137 NJH137 NTD137 OCZ137 OMV137 OWR137 PGN137 PQJ137 QAF137 QKB137 QTX137 RDT137 RNP137 RXL137 SHH137 SRD137 TAZ137 TKV137 TUR137 UEN137 UOJ137 UYF137 VIB137 VRX137 WBT137 WLP137 WVL137 D65673 IZ65673 SV65673 ACR65673 AMN65673 AWJ65673 BGF65673 BQB65673 BZX65673 CJT65673 CTP65673 DDL65673 DNH65673 DXD65673 EGZ65673 EQV65673 FAR65673 FKN65673 FUJ65673 GEF65673 GOB65673 GXX65673 HHT65673 HRP65673 IBL65673 ILH65673 IVD65673 JEZ65673 JOV65673 JYR65673 KIN65673 KSJ65673 LCF65673 LMB65673 LVX65673 MFT65673 MPP65673 MZL65673 NJH65673 NTD65673 OCZ65673 OMV65673 OWR65673 PGN65673 PQJ65673 QAF65673 QKB65673 QTX65673 RDT65673 RNP65673 RXL65673 SHH65673 SRD65673 TAZ65673 TKV65673 TUR65673 UEN65673 UOJ65673 UYF65673 VIB65673 VRX65673 WBT65673 WLP65673 WVL65673 D131209 IZ131209 SV131209 ACR131209 AMN131209 AWJ131209 BGF131209 BQB131209 BZX131209 CJT131209 CTP131209 DDL131209 DNH131209 DXD131209 EGZ131209 EQV131209 FAR131209 FKN131209 FUJ131209 GEF131209 GOB131209 GXX131209 HHT131209 HRP131209 IBL131209 ILH131209 IVD131209 JEZ131209 JOV131209 JYR131209 KIN131209 KSJ131209 LCF131209 LMB131209 LVX131209 MFT131209 MPP131209 MZL131209 NJH131209 NTD131209 OCZ131209 OMV131209 OWR131209 PGN131209 PQJ131209 QAF131209 QKB131209 QTX131209 RDT131209 RNP131209 RXL131209 SHH131209 SRD131209 TAZ131209 TKV131209 TUR131209 UEN131209 UOJ131209 UYF131209 VIB131209 VRX131209 WBT131209 WLP131209 WVL131209 D196745 IZ196745 SV196745 ACR196745 AMN196745 AWJ196745 BGF196745 BQB196745 BZX196745 CJT196745 CTP196745 DDL196745 DNH196745 DXD196745 EGZ196745 EQV196745 FAR196745 FKN196745 FUJ196745 GEF196745 GOB196745 GXX196745 HHT196745 HRP196745 IBL196745 ILH196745 IVD196745 JEZ196745 JOV196745 JYR196745 KIN196745 KSJ196745 LCF196745 LMB196745 LVX196745 MFT196745 MPP196745 MZL196745 NJH196745 NTD196745 OCZ196745 OMV196745 OWR196745 PGN196745 PQJ196745 QAF196745 QKB196745 QTX196745 RDT196745 RNP196745 RXL196745 SHH196745 SRD196745 TAZ196745 TKV196745 TUR196745 UEN196745 UOJ196745 UYF196745 VIB196745 VRX196745 WBT196745 WLP196745 WVL196745 D262281 IZ262281 SV262281 ACR262281 AMN262281 AWJ262281 BGF262281 BQB262281 BZX262281 CJT262281 CTP262281 DDL262281 DNH262281 DXD262281 EGZ262281 EQV262281 FAR262281 FKN262281 FUJ262281 GEF262281 GOB262281 GXX262281 HHT262281 HRP262281 IBL262281 ILH262281 IVD262281 JEZ262281 JOV262281 JYR262281 KIN262281 KSJ262281 LCF262281 LMB262281 LVX262281 MFT262281 MPP262281 MZL262281 NJH262281 NTD262281 OCZ262281 OMV262281 OWR262281 PGN262281 PQJ262281 QAF262281 QKB262281 QTX262281 RDT262281 RNP262281 RXL262281 SHH262281 SRD262281 TAZ262281 TKV262281 TUR262281 UEN262281 UOJ262281 UYF262281 VIB262281 VRX262281 WBT262281 WLP262281 WVL262281 D327817 IZ327817 SV327817 ACR327817 AMN327817 AWJ327817 BGF327817 BQB327817 BZX327817 CJT327817 CTP327817 DDL327817 DNH327817 DXD327817 EGZ327817 EQV327817 FAR327817 FKN327817 FUJ327817 GEF327817 GOB327817 GXX327817 HHT327817 HRP327817 IBL327817 ILH327817 IVD327817 JEZ327817 JOV327817 JYR327817 KIN327817 KSJ327817 LCF327817 LMB327817 LVX327817 MFT327817 MPP327817 MZL327817 NJH327817 NTD327817 OCZ327817 OMV327817 OWR327817 PGN327817 PQJ327817 QAF327817 QKB327817 QTX327817 RDT327817 RNP327817 RXL327817 SHH327817 SRD327817 TAZ327817 TKV327817 TUR327817 UEN327817 UOJ327817 UYF327817 VIB327817 VRX327817 WBT327817 WLP327817 WVL327817 D393353 IZ393353 SV393353 ACR393353 AMN393353 AWJ393353 BGF393353 BQB393353 BZX393353 CJT393353 CTP393353 DDL393353 DNH393353 DXD393353 EGZ393353 EQV393353 FAR393353 FKN393353 FUJ393353 GEF393353 GOB393353 GXX393353 HHT393353 HRP393353 IBL393353 ILH393353 IVD393353 JEZ393353 JOV393353 JYR393353 KIN393353 KSJ393353 LCF393353 LMB393353 LVX393353 MFT393353 MPP393353 MZL393353 NJH393353 NTD393353 OCZ393353 OMV393353 OWR393353 PGN393353 PQJ393353 QAF393353 QKB393353 QTX393353 RDT393353 RNP393353 RXL393353 SHH393353 SRD393353 TAZ393353 TKV393353 TUR393353 UEN393353 UOJ393353 UYF393353 VIB393353 VRX393353 WBT393353 WLP393353 WVL393353 D458889 IZ458889 SV458889 ACR458889 AMN458889 AWJ458889 BGF458889 BQB458889 BZX458889 CJT458889 CTP458889 DDL458889 DNH458889 DXD458889 EGZ458889 EQV458889 FAR458889 FKN458889 FUJ458889 GEF458889 GOB458889 GXX458889 HHT458889 HRP458889 IBL458889 ILH458889 IVD458889 JEZ458889 JOV458889 JYR458889 KIN458889 KSJ458889 LCF458889 LMB458889 LVX458889 MFT458889 MPP458889 MZL458889 NJH458889 NTD458889 OCZ458889 OMV458889 OWR458889 PGN458889 PQJ458889 QAF458889 QKB458889 QTX458889 RDT458889 RNP458889 RXL458889 SHH458889 SRD458889 TAZ458889 TKV458889 TUR458889 UEN458889 UOJ458889 UYF458889 VIB458889 VRX458889 WBT458889 WLP458889 WVL458889 D524425 IZ524425 SV524425 ACR524425 AMN524425 AWJ524425 BGF524425 BQB524425 BZX524425 CJT524425 CTP524425 DDL524425 DNH524425 DXD524425 EGZ524425 EQV524425 FAR524425 FKN524425 FUJ524425 GEF524425 GOB524425 GXX524425 HHT524425 HRP524425 IBL524425 ILH524425 IVD524425 JEZ524425 JOV524425 JYR524425 KIN524425 KSJ524425 LCF524425 LMB524425 LVX524425 MFT524425 MPP524425 MZL524425 NJH524425 NTD524425 OCZ524425 OMV524425 OWR524425 PGN524425 PQJ524425 QAF524425 QKB524425 QTX524425 RDT524425 RNP524425 RXL524425 SHH524425 SRD524425 TAZ524425 TKV524425 TUR524425 UEN524425 UOJ524425 UYF524425 VIB524425 VRX524425 WBT524425 WLP524425 WVL524425 D589961 IZ589961 SV589961 ACR589961 AMN589961 AWJ589961 BGF589961 BQB589961 BZX589961 CJT589961 CTP589961 DDL589961 DNH589961 DXD589961 EGZ589961 EQV589961 FAR589961 FKN589961 FUJ589961 GEF589961 GOB589961 GXX589961 HHT589961 HRP589961 IBL589961 ILH589961 IVD589961 JEZ589961 JOV589961 JYR589961 KIN589961 KSJ589961 LCF589961 LMB589961 LVX589961 MFT589961 MPP589961 MZL589961 NJH589961 NTD589961 OCZ589961 OMV589961 OWR589961 PGN589961 PQJ589961 QAF589961 QKB589961 QTX589961 RDT589961 RNP589961 RXL589961 SHH589961 SRD589961 TAZ589961 TKV589961 TUR589961 UEN589961 UOJ589961 UYF589961 VIB589961 VRX589961 WBT589961 WLP589961 WVL589961 D655497 IZ655497 SV655497 ACR655497 AMN655497 AWJ655497 BGF655497 BQB655497 BZX655497 CJT655497 CTP655497 DDL655497 DNH655497 DXD655497 EGZ655497 EQV655497 FAR655497 FKN655497 FUJ655497 GEF655497 GOB655497 GXX655497 HHT655497 HRP655497 IBL655497 ILH655497 IVD655497 JEZ655497 JOV655497 JYR655497 KIN655497 KSJ655497 LCF655497 LMB655497 LVX655497 MFT655497 MPP655497 MZL655497 NJH655497 NTD655497 OCZ655497 OMV655497 OWR655497 PGN655497 PQJ655497 QAF655497 QKB655497 QTX655497 RDT655497 RNP655497 RXL655497 SHH655497 SRD655497 TAZ655497 TKV655497 TUR655497 UEN655497 UOJ655497 UYF655497 VIB655497 VRX655497 WBT655497 WLP655497 WVL655497 D721033 IZ721033 SV721033 ACR721033 AMN721033 AWJ721033 BGF721033 BQB721033 BZX721033 CJT721033 CTP721033 DDL721033 DNH721033 DXD721033 EGZ721033 EQV721033 FAR721033 FKN721033 FUJ721033 GEF721033 GOB721033 GXX721033 HHT721033 HRP721033 IBL721033 ILH721033 IVD721033 JEZ721033 JOV721033 JYR721033 KIN721033 KSJ721033 LCF721033 LMB721033 LVX721033 MFT721033 MPP721033 MZL721033 NJH721033 NTD721033 OCZ721033 OMV721033 OWR721033 PGN721033 PQJ721033 QAF721033 QKB721033 QTX721033 RDT721033 RNP721033 RXL721033 SHH721033 SRD721033 TAZ721033 TKV721033 TUR721033 UEN721033 UOJ721033 UYF721033 VIB721033 VRX721033 WBT721033 WLP721033 WVL721033 D786569 IZ786569 SV786569 ACR786569 AMN786569 AWJ786569 BGF786569 BQB786569 BZX786569 CJT786569 CTP786569 DDL786569 DNH786569 DXD786569 EGZ786569 EQV786569 FAR786569 FKN786569 FUJ786569 GEF786569 GOB786569 GXX786569 HHT786569 HRP786569 IBL786569 ILH786569 IVD786569 JEZ786569 JOV786569 JYR786569 KIN786569 KSJ786569 LCF786569 LMB786569 LVX786569 MFT786569 MPP786569 MZL786569 NJH786569 NTD786569 OCZ786569 OMV786569 OWR786569 PGN786569 PQJ786569 QAF786569 QKB786569 QTX786569 RDT786569 RNP786569 RXL786569 SHH786569 SRD786569 TAZ786569 TKV786569 TUR786569 UEN786569 UOJ786569 UYF786569 VIB786569 VRX786569 WBT786569 WLP786569 WVL786569 D852105 IZ852105 SV852105 ACR852105 AMN852105 AWJ852105 BGF852105 BQB852105 BZX852105 CJT852105 CTP852105 DDL852105 DNH852105 DXD852105 EGZ852105 EQV852105 FAR852105 FKN852105 FUJ852105 GEF852105 GOB852105 GXX852105 HHT852105 HRP852105 IBL852105 ILH852105 IVD852105 JEZ852105 JOV852105 JYR852105 KIN852105 KSJ852105 LCF852105 LMB852105 LVX852105 MFT852105 MPP852105 MZL852105 NJH852105 NTD852105 OCZ852105 OMV852105 OWR852105 PGN852105 PQJ852105 QAF852105 QKB852105 QTX852105 RDT852105 RNP852105 RXL852105 SHH852105 SRD852105 TAZ852105 TKV852105 TUR852105 UEN852105 UOJ852105 UYF852105 VIB852105 VRX852105 WBT852105 WLP852105 WVL852105 D917641 IZ917641 SV917641 ACR917641 AMN917641 AWJ917641 BGF917641 BQB917641 BZX917641 CJT917641 CTP917641 DDL917641 DNH917641 DXD917641 EGZ917641 EQV917641 FAR917641 FKN917641 FUJ917641 GEF917641 GOB917641 GXX917641 HHT917641 HRP917641 IBL917641 ILH917641 IVD917641 JEZ917641 JOV917641 JYR917641 KIN917641 KSJ917641 LCF917641 LMB917641 LVX917641 MFT917641 MPP917641 MZL917641 NJH917641 NTD917641 OCZ917641 OMV917641 OWR917641 PGN917641 PQJ917641 QAF917641 QKB917641 QTX917641 RDT917641 RNP917641 RXL917641 SHH917641 SRD917641 TAZ917641 TKV917641 TUR917641 UEN917641 UOJ917641 UYF917641 VIB917641 VRX917641 WBT917641 WLP917641 WVL917641 D983177 IZ983177 SV983177 ACR983177 AMN983177 AWJ983177 BGF983177 BQB983177 BZX983177 CJT983177 CTP983177 DDL983177 DNH983177 DXD983177 EGZ983177 EQV983177 FAR983177 FKN983177 FUJ983177 GEF983177 GOB983177 GXX983177 HHT983177 HRP983177 IBL983177 ILH983177 IVD983177 JEZ983177 JOV983177 JYR983177 KIN983177 KSJ983177 LCF983177 LMB983177 LVX983177 MFT983177 MPP983177 MZL983177 NJH983177 NTD983177 OCZ983177 OMV983177 OWR983177 PGN983177 PQJ983177 QAF983177 QKB983177 QTX983177 RDT983177 RNP983177 RXL983177 SHH983177 SRD983177 TAZ983177 TKV983177 TUR983177 UEN983177 UOJ983177 UYF983177 VIB983177 VRX983177 WBT983177 WLP983177 WVL983177">
      <formula1>$BY$20:$BY$26</formula1>
    </dataValidation>
    <dataValidation type="list" allowBlank="1" showInputMessage="1" showErrorMessage="1" sqref="D138 IZ138 SV138 ACR138 AMN138 AWJ138 BGF138 BQB138 BZX138 CJT138 CTP138 DDL138 DNH138 DXD138 EGZ138 EQV138 FAR138 FKN138 FUJ138 GEF138 GOB138 GXX138 HHT138 HRP138 IBL138 ILH138 IVD138 JEZ138 JOV138 JYR138 KIN138 KSJ138 LCF138 LMB138 LVX138 MFT138 MPP138 MZL138 NJH138 NTD138 OCZ138 OMV138 OWR138 PGN138 PQJ138 QAF138 QKB138 QTX138 RDT138 RNP138 RXL138 SHH138 SRD138 TAZ138 TKV138 TUR138 UEN138 UOJ138 UYF138 VIB138 VRX138 WBT138 WLP138 WVL138 D65674 IZ65674 SV65674 ACR65674 AMN65674 AWJ65674 BGF65674 BQB65674 BZX65674 CJT65674 CTP65674 DDL65674 DNH65674 DXD65674 EGZ65674 EQV65674 FAR65674 FKN65674 FUJ65674 GEF65674 GOB65674 GXX65674 HHT65674 HRP65674 IBL65674 ILH65674 IVD65674 JEZ65674 JOV65674 JYR65674 KIN65674 KSJ65674 LCF65674 LMB65674 LVX65674 MFT65674 MPP65674 MZL65674 NJH65674 NTD65674 OCZ65674 OMV65674 OWR65674 PGN65674 PQJ65674 QAF65674 QKB65674 QTX65674 RDT65674 RNP65674 RXL65674 SHH65674 SRD65674 TAZ65674 TKV65674 TUR65674 UEN65674 UOJ65674 UYF65674 VIB65674 VRX65674 WBT65674 WLP65674 WVL65674 D131210 IZ131210 SV131210 ACR131210 AMN131210 AWJ131210 BGF131210 BQB131210 BZX131210 CJT131210 CTP131210 DDL131210 DNH131210 DXD131210 EGZ131210 EQV131210 FAR131210 FKN131210 FUJ131210 GEF131210 GOB131210 GXX131210 HHT131210 HRP131210 IBL131210 ILH131210 IVD131210 JEZ131210 JOV131210 JYR131210 KIN131210 KSJ131210 LCF131210 LMB131210 LVX131210 MFT131210 MPP131210 MZL131210 NJH131210 NTD131210 OCZ131210 OMV131210 OWR131210 PGN131210 PQJ131210 QAF131210 QKB131210 QTX131210 RDT131210 RNP131210 RXL131210 SHH131210 SRD131210 TAZ131210 TKV131210 TUR131210 UEN131210 UOJ131210 UYF131210 VIB131210 VRX131210 WBT131210 WLP131210 WVL131210 D196746 IZ196746 SV196746 ACR196746 AMN196746 AWJ196746 BGF196746 BQB196746 BZX196746 CJT196746 CTP196746 DDL196746 DNH196746 DXD196746 EGZ196746 EQV196746 FAR196746 FKN196746 FUJ196746 GEF196746 GOB196746 GXX196746 HHT196746 HRP196746 IBL196746 ILH196746 IVD196746 JEZ196746 JOV196746 JYR196746 KIN196746 KSJ196746 LCF196746 LMB196746 LVX196746 MFT196746 MPP196746 MZL196746 NJH196746 NTD196746 OCZ196746 OMV196746 OWR196746 PGN196746 PQJ196746 QAF196746 QKB196746 QTX196746 RDT196746 RNP196746 RXL196746 SHH196746 SRD196746 TAZ196746 TKV196746 TUR196746 UEN196746 UOJ196746 UYF196746 VIB196746 VRX196746 WBT196746 WLP196746 WVL196746 D262282 IZ262282 SV262282 ACR262282 AMN262282 AWJ262282 BGF262282 BQB262282 BZX262282 CJT262282 CTP262282 DDL262282 DNH262282 DXD262282 EGZ262282 EQV262282 FAR262282 FKN262282 FUJ262282 GEF262282 GOB262282 GXX262282 HHT262282 HRP262282 IBL262282 ILH262282 IVD262282 JEZ262282 JOV262282 JYR262282 KIN262282 KSJ262282 LCF262282 LMB262282 LVX262282 MFT262282 MPP262282 MZL262282 NJH262282 NTD262282 OCZ262282 OMV262282 OWR262282 PGN262282 PQJ262282 QAF262282 QKB262282 QTX262282 RDT262282 RNP262282 RXL262282 SHH262282 SRD262282 TAZ262282 TKV262282 TUR262282 UEN262282 UOJ262282 UYF262282 VIB262282 VRX262282 WBT262282 WLP262282 WVL262282 D327818 IZ327818 SV327818 ACR327818 AMN327818 AWJ327818 BGF327818 BQB327818 BZX327818 CJT327818 CTP327818 DDL327818 DNH327818 DXD327818 EGZ327818 EQV327818 FAR327818 FKN327818 FUJ327818 GEF327818 GOB327818 GXX327818 HHT327818 HRP327818 IBL327818 ILH327818 IVD327818 JEZ327818 JOV327818 JYR327818 KIN327818 KSJ327818 LCF327818 LMB327818 LVX327818 MFT327818 MPP327818 MZL327818 NJH327818 NTD327818 OCZ327818 OMV327818 OWR327818 PGN327818 PQJ327818 QAF327818 QKB327818 QTX327818 RDT327818 RNP327818 RXL327818 SHH327818 SRD327818 TAZ327818 TKV327818 TUR327818 UEN327818 UOJ327818 UYF327818 VIB327818 VRX327818 WBT327818 WLP327818 WVL327818 D393354 IZ393354 SV393354 ACR393354 AMN393354 AWJ393354 BGF393354 BQB393354 BZX393354 CJT393354 CTP393354 DDL393354 DNH393354 DXD393354 EGZ393354 EQV393354 FAR393354 FKN393354 FUJ393354 GEF393354 GOB393354 GXX393354 HHT393354 HRP393354 IBL393354 ILH393354 IVD393354 JEZ393354 JOV393354 JYR393354 KIN393354 KSJ393354 LCF393354 LMB393354 LVX393354 MFT393354 MPP393354 MZL393354 NJH393354 NTD393354 OCZ393354 OMV393354 OWR393354 PGN393354 PQJ393354 QAF393354 QKB393354 QTX393354 RDT393354 RNP393354 RXL393354 SHH393354 SRD393354 TAZ393354 TKV393354 TUR393354 UEN393354 UOJ393354 UYF393354 VIB393354 VRX393354 WBT393354 WLP393354 WVL393354 D458890 IZ458890 SV458890 ACR458890 AMN458890 AWJ458890 BGF458890 BQB458890 BZX458890 CJT458890 CTP458890 DDL458890 DNH458890 DXD458890 EGZ458890 EQV458890 FAR458890 FKN458890 FUJ458890 GEF458890 GOB458890 GXX458890 HHT458890 HRP458890 IBL458890 ILH458890 IVD458890 JEZ458890 JOV458890 JYR458890 KIN458890 KSJ458890 LCF458890 LMB458890 LVX458890 MFT458890 MPP458890 MZL458890 NJH458890 NTD458890 OCZ458890 OMV458890 OWR458890 PGN458890 PQJ458890 QAF458890 QKB458890 QTX458890 RDT458890 RNP458890 RXL458890 SHH458890 SRD458890 TAZ458890 TKV458890 TUR458890 UEN458890 UOJ458890 UYF458890 VIB458890 VRX458890 WBT458890 WLP458890 WVL458890 D524426 IZ524426 SV524426 ACR524426 AMN524426 AWJ524426 BGF524426 BQB524426 BZX524426 CJT524426 CTP524426 DDL524426 DNH524426 DXD524426 EGZ524426 EQV524426 FAR524426 FKN524426 FUJ524426 GEF524426 GOB524426 GXX524426 HHT524426 HRP524426 IBL524426 ILH524426 IVD524426 JEZ524426 JOV524426 JYR524426 KIN524426 KSJ524426 LCF524426 LMB524426 LVX524426 MFT524426 MPP524426 MZL524426 NJH524426 NTD524426 OCZ524426 OMV524426 OWR524426 PGN524426 PQJ524426 QAF524426 QKB524426 QTX524426 RDT524426 RNP524426 RXL524426 SHH524426 SRD524426 TAZ524426 TKV524426 TUR524426 UEN524426 UOJ524426 UYF524426 VIB524426 VRX524426 WBT524426 WLP524426 WVL524426 D589962 IZ589962 SV589962 ACR589962 AMN589962 AWJ589962 BGF589962 BQB589962 BZX589962 CJT589962 CTP589962 DDL589962 DNH589962 DXD589962 EGZ589962 EQV589962 FAR589962 FKN589962 FUJ589962 GEF589962 GOB589962 GXX589962 HHT589962 HRP589962 IBL589962 ILH589962 IVD589962 JEZ589962 JOV589962 JYR589962 KIN589962 KSJ589962 LCF589962 LMB589962 LVX589962 MFT589962 MPP589962 MZL589962 NJH589962 NTD589962 OCZ589962 OMV589962 OWR589962 PGN589962 PQJ589962 QAF589962 QKB589962 QTX589962 RDT589962 RNP589962 RXL589962 SHH589962 SRD589962 TAZ589962 TKV589962 TUR589962 UEN589962 UOJ589962 UYF589962 VIB589962 VRX589962 WBT589962 WLP589962 WVL589962 D655498 IZ655498 SV655498 ACR655498 AMN655498 AWJ655498 BGF655498 BQB655498 BZX655498 CJT655498 CTP655498 DDL655498 DNH655498 DXD655498 EGZ655498 EQV655498 FAR655498 FKN655498 FUJ655498 GEF655498 GOB655498 GXX655498 HHT655498 HRP655498 IBL655498 ILH655498 IVD655498 JEZ655498 JOV655498 JYR655498 KIN655498 KSJ655498 LCF655498 LMB655498 LVX655498 MFT655498 MPP655498 MZL655498 NJH655498 NTD655498 OCZ655498 OMV655498 OWR655498 PGN655498 PQJ655498 QAF655498 QKB655498 QTX655498 RDT655498 RNP655498 RXL655498 SHH655498 SRD655498 TAZ655498 TKV655498 TUR655498 UEN655498 UOJ655498 UYF655498 VIB655498 VRX655498 WBT655498 WLP655498 WVL655498 D721034 IZ721034 SV721034 ACR721034 AMN721034 AWJ721034 BGF721034 BQB721034 BZX721034 CJT721034 CTP721034 DDL721034 DNH721034 DXD721034 EGZ721034 EQV721034 FAR721034 FKN721034 FUJ721034 GEF721034 GOB721034 GXX721034 HHT721034 HRP721034 IBL721034 ILH721034 IVD721034 JEZ721034 JOV721034 JYR721034 KIN721034 KSJ721034 LCF721034 LMB721034 LVX721034 MFT721034 MPP721034 MZL721034 NJH721034 NTD721034 OCZ721034 OMV721034 OWR721034 PGN721034 PQJ721034 QAF721034 QKB721034 QTX721034 RDT721034 RNP721034 RXL721034 SHH721034 SRD721034 TAZ721034 TKV721034 TUR721034 UEN721034 UOJ721034 UYF721034 VIB721034 VRX721034 WBT721034 WLP721034 WVL721034 D786570 IZ786570 SV786570 ACR786570 AMN786570 AWJ786570 BGF786570 BQB786570 BZX786570 CJT786570 CTP786570 DDL786570 DNH786570 DXD786570 EGZ786570 EQV786570 FAR786570 FKN786570 FUJ786570 GEF786570 GOB786570 GXX786570 HHT786570 HRP786570 IBL786570 ILH786570 IVD786570 JEZ786570 JOV786570 JYR786570 KIN786570 KSJ786570 LCF786570 LMB786570 LVX786570 MFT786570 MPP786570 MZL786570 NJH786570 NTD786570 OCZ786570 OMV786570 OWR786570 PGN786570 PQJ786570 QAF786570 QKB786570 QTX786570 RDT786570 RNP786570 RXL786570 SHH786570 SRD786570 TAZ786570 TKV786570 TUR786570 UEN786570 UOJ786570 UYF786570 VIB786570 VRX786570 WBT786570 WLP786570 WVL786570 D852106 IZ852106 SV852106 ACR852106 AMN852106 AWJ852106 BGF852106 BQB852106 BZX852106 CJT852106 CTP852106 DDL852106 DNH852106 DXD852106 EGZ852106 EQV852106 FAR852106 FKN852106 FUJ852106 GEF852106 GOB852106 GXX852106 HHT852106 HRP852106 IBL852106 ILH852106 IVD852106 JEZ852106 JOV852106 JYR852106 KIN852106 KSJ852106 LCF852106 LMB852106 LVX852106 MFT852106 MPP852106 MZL852106 NJH852106 NTD852106 OCZ852106 OMV852106 OWR852106 PGN852106 PQJ852106 QAF852106 QKB852106 QTX852106 RDT852106 RNP852106 RXL852106 SHH852106 SRD852106 TAZ852106 TKV852106 TUR852106 UEN852106 UOJ852106 UYF852106 VIB852106 VRX852106 WBT852106 WLP852106 WVL852106 D917642 IZ917642 SV917642 ACR917642 AMN917642 AWJ917642 BGF917642 BQB917642 BZX917642 CJT917642 CTP917642 DDL917642 DNH917642 DXD917642 EGZ917642 EQV917642 FAR917642 FKN917642 FUJ917642 GEF917642 GOB917642 GXX917642 HHT917642 HRP917642 IBL917642 ILH917642 IVD917642 JEZ917642 JOV917642 JYR917642 KIN917642 KSJ917642 LCF917642 LMB917642 LVX917642 MFT917642 MPP917642 MZL917642 NJH917642 NTD917642 OCZ917642 OMV917642 OWR917642 PGN917642 PQJ917642 QAF917642 QKB917642 QTX917642 RDT917642 RNP917642 RXL917642 SHH917642 SRD917642 TAZ917642 TKV917642 TUR917642 UEN917642 UOJ917642 UYF917642 VIB917642 VRX917642 WBT917642 WLP917642 WVL917642 D983178 IZ983178 SV983178 ACR983178 AMN983178 AWJ983178 BGF983178 BQB983178 BZX983178 CJT983178 CTP983178 DDL983178 DNH983178 DXD983178 EGZ983178 EQV983178 FAR983178 FKN983178 FUJ983178 GEF983178 GOB983178 GXX983178 HHT983178 HRP983178 IBL983178 ILH983178 IVD983178 JEZ983178 JOV983178 JYR983178 KIN983178 KSJ983178 LCF983178 LMB983178 LVX983178 MFT983178 MPP983178 MZL983178 NJH983178 NTD983178 OCZ983178 OMV983178 OWR983178 PGN983178 PQJ983178 QAF983178 QKB983178 QTX983178 RDT983178 RNP983178 RXL983178 SHH983178 SRD983178 TAZ983178 TKV983178 TUR983178 UEN983178 UOJ983178 UYF983178 VIB983178 VRX983178 WBT983178 WLP983178 WVL983178">
      <formula1>$BZ$20:$BZ$27</formula1>
    </dataValidation>
    <dataValidation type="list" allowBlank="1" showInputMessage="1" showErrorMessage="1" sqref="D139 IZ139 SV139 ACR139 AMN139 AWJ139 BGF139 BQB139 BZX139 CJT139 CTP139 DDL139 DNH139 DXD139 EGZ139 EQV139 FAR139 FKN139 FUJ139 GEF139 GOB139 GXX139 HHT139 HRP139 IBL139 ILH139 IVD139 JEZ139 JOV139 JYR139 KIN139 KSJ139 LCF139 LMB139 LVX139 MFT139 MPP139 MZL139 NJH139 NTD139 OCZ139 OMV139 OWR139 PGN139 PQJ139 QAF139 QKB139 QTX139 RDT139 RNP139 RXL139 SHH139 SRD139 TAZ139 TKV139 TUR139 UEN139 UOJ139 UYF139 VIB139 VRX139 WBT139 WLP139 WVL139 D65675 IZ65675 SV65675 ACR65675 AMN65675 AWJ65675 BGF65675 BQB65675 BZX65675 CJT65675 CTP65675 DDL65675 DNH65675 DXD65675 EGZ65675 EQV65675 FAR65675 FKN65675 FUJ65675 GEF65675 GOB65675 GXX65675 HHT65675 HRP65675 IBL65675 ILH65675 IVD65675 JEZ65675 JOV65675 JYR65675 KIN65675 KSJ65675 LCF65675 LMB65675 LVX65675 MFT65675 MPP65675 MZL65675 NJH65675 NTD65675 OCZ65675 OMV65675 OWR65675 PGN65675 PQJ65675 QAF65675 QKB65675 QTX65675 RDT65675 RNP65675 RXL65675 SHH65675 SRD65675 TAZ65675 TKV65675 TUR65675 UEN65675 UOJ65675 UYF65675 VIB65675 VRX65675 WBT65675 WLP65675 WVL65675 D131211 IZ131211 SV131211 ACR131211 AMN131211 AWJ131211 BGF131211 BQB131211 BZX131211 CJT131211 CTP131211 DDL131211 DNH131211 DXD131211 EGZ131211 EQV131211 FAR131211 FKN131211 FUJ131211 GEF131211 GOB131211 GXX131211 HHT131211 HRP131211 IBL131211 ILH131211 IVD131211 JEZ131211 JOV131211 JYR131211 KIN131211 KSJ131211 LCF131211 LMB131211 LVX131211 MFT131211 MPP131211 MZL131211 NJH131211 NTD131211 OCZ131211 OMV131211 OWR131211 PGN131211 PQJ131211 QAF131211 QKB131211 QTX131211 RDT131211 RNP131211 RXL131211 SHH131211 SRD131211 TAZ131211 TKV131211 TUR131211 UEN131211 UOJ131211 UYF131211 VIB131211 VRX131211 WBT131211 WLP131211 WVL131211 D196747 IZ196747 SV196747 ACR196747 AMN196747 AWJ196747 BGF196747 BQB196747 BZX196747 CJT196747 CTP196747 DDL196747 DNH196747 DXD196747 EGZ196747 EQV196747 FAR196747 FKN196747 FUJ196747 GEF196747 GOB196747 GXX196747 HHT196747 HRP196747 IBL196747 ILH196747 IVD196747 JEZ196747 JOV196747 JYR196747 KIN196747 KSJ196747 LCF196747 LMB196747 LVX196747 MFT196747 MPP196747 MZL196747 NJH196747 NTD196747 OCZ196747 OMV196747 OWR196747 PGN196747 PQJ196747 QAF196747 QKB196747 QTX196747 RDT196747 RNP196747 RXL196747 SHH196747 SRD196747 TAZ196747 TKV196747 TUR196747 UEN196747 UOJ196747 UYF196747 VIB196747 VRX196747 WBT196747 WLP196747 WVL196747 D262283 IZ262283 SV262283 ACR262283 AMN262283 AWJ262283 BGF262283 BQB262283 BZX262283 CJT262283 CTP262283 DDL262283 DNH262283 DXD262283 EGZ262283 EQV262283 FAR262283 FKN262283 FUJ262283 GEF262283 GOB262283 GXX262283 HHT262283 HRP262283 IBL262283 ILH262283 IVD262283 JEZ262283 JOV262283 JYR262283 KIN262283 KSJ262283 LCF262283 LMB262283 LVX262283 MFT262283 MPP262283 MZL262283 NJH262283 NTD262283 OCZ262283 OMV262283 OWR262283 PGN262283 PQJ262283 QAF262283 QKB262283 QTX262283 RDT262283 RNP262283 RXL262283 SHH262283 SRD262283 TAZ262283 TKV262283 TUR262283 UEN262283 UOJ262283 UYF262283 VIB262283 VRX262283 WBT262283 WLP262283 WVL262283 D327819 IZ327819 SV327819 ACR327819 AMN327819 AWJ327819 BGF327819 BQB327819 BZX327819 CJT327819 CTP327819 DDL327819 DNH327819 DXD327819 EGZ327819 EQV327819 FAR327819 FKN327819 FUJ327819 GEF327819 GOB327819 GXX327819 HHT327819 HRP327819 IBL327819 ILH327819 IVD327819 JEZ327819 JOV327819 JYR327819 KIN327819 KSJ327819 LCF327819 LMB327819 LVX327819 MFT327819 MPP327819 MZL327819 NJH327819 NTD327819 OCZ327819 OMV327819 OWR327819 PGN327819 PQJ327819 QAF327819 QKB327819 QTX327819 RDT327819 RNP327819 RXL327819 SHH327819 SRD327819 TAZ327819 TKV327819 TUR327819 UEN327819 UOJ327819 UYF327819 VIB327819 VRX327819 WBT327819 WLP327819 WVL327819 D393355 IZ393355 SV393355 ACR393355 AMN393355 AWJ393355 BGF393355 BQB393355 BZX393355 CJT393355 CTP393355 DDL393355 DNH393355 DXD393355 EGZ393355 EQV393355 FAR393355 FKN393355 FUJ393355 GEF393355 GOB393355 GXX393355 HHT393355 HRP393355 IBL393355 ILH393355 IVD393355 JEZ393355 JOV393355 JYR393355 KIN393355 KSJ393355 LCF393355 LMB393355 LVX393355 MFT393355 MPP393355 MZL393355 NJH393355 NTD393355 OCZ393355 OMV393355 OWR393355 PGN393355 PQJ393355 QAF393355 QKB393355 QTX393355 RDT393355 RNP393355 RXL393355 SHH393355 SRD393355 TAZ393355 TKV393355 TUR393355 UEN393355 UOJ393355 UYF393355 VIB393355 VRX393355 WBT393355 WLP393355 WVL393355 D458891 IZ458891 SV458891 ACR458891 AMN458891 AWJ458891 BGF458891 BQB458891 BZX458891 CJT458891 CTP458891 DDL458891 DNH458891 DXD458891 EGZ458891 EQV458891 FAR458891 FKN458891 FUJ458891 GEF458891 GOB458891 GXX458891 HHT458891 HRP458891 IBL458891 ILH458891 IVD458891 JEZ458891 JOV458891 JYR458891 KIN458891 KSJ458891 LCF458891 LMB458891 LVX458891 MFT458891 MPP458891 MZL458891 NJH458891 NTD458891 OCZ458891 OMV458891 OWR458891 PGN458891 PQJ458891 QAF458891 QKB458891 QTX458891 RDT458891 RNP458891 RXL458891 SHH458891 SRD458891 TAZ458891 TKV458891 TUR458891 UEN458891 UOJ458891 UYF458891 VIB458891 VRX458891 WBT458891 WLP458891 WVL458891 D524427 IZ524427 SV524427 ACR524427 AMN524427 AWJ524427 BGF524427 BQB524427 BZX524427 CJT524427 CTP524427 DDL524427 DNH524427 DXD524427 EGZ524427 EQV524427 FAR524427 FKN524427 FUJ524427 GEF524427 GOB524427 GXX524427 HHT524427 HRP524427 IBL524427 ILH524427 IVD524427 JEZ524427 JOV524427 JYR524427 KIN524427 KSJ524427 LCF524427 LMB524427 LVX524427 MFT524427 MPP524427 MZL524427 NJH524427 NTD524427 OCZ524427 OMV524427 OWR524427 PGN524427 PQJ524427 QAF524427 QKB524427 QTX524427 RDT524427 RNP524427 RXL524427 SHH524427 SRD524427 TAZ524427 TKV524427 TUR524427 UEN524427 UOJ524427 UYF524427 VIB524427 VRX524427 WBT524427 WLP524427 WVL524427 D589963 IZ589963 SV589963 ACR589963 AMN589963 AWJ589963 BGF589963 BQB589963 BZX589963 CJT589963 CTP589963 DDL589963 DNH589963 DXD589963 EGZ589963 EQV589963 FAR589963 FKN589963 FUJ589963 GEF589963 GOB589963 GXX589963 HHT589963 HRP589963 IBL589963 ILH589963 IVD589963 JEZ589963 JOV589963 JYR589963 KIN589963 KSJ589963 LCF589963 LMB589963 LVX589963 MFT589963 MPP589963 MZL589963 NJH589963 NTD589963 OCZ589963 OMV589963 OWR589963 PGN589963 PQJ589963 QAF589963 QKB589963 QTX589963 RDT589963 RNP589963 RXL589963 SHH589963 SRD589963 TAZ589963 TKV589963 TUR589963 UEN589963 UOJ589963 UYF589963 VIB589963 VRX589963 WBT589963 WLP589963 WVL589963 D655499 IZ655499 SV655499 ACR655499 AMN655499 AWJ655499 BGF655499 BQB655499 BZX655499 CJT655499 CTP655499 DDL655499 DNH655499 DXD655499 EGZ655499 EQV655499 FAR655499 FKN655499 FUJ655499 GEF655499 GOB655499 GXX655499 HHT655499 HRP655499 IBL655499 ILH655499 IVD655499 JEZ655499 JOV655499 JYR655499 KIN655499 KSJ655499 LCF655499 LMB655499 LVX655499 MFT655499 MPP655499 MZL655499 NJH655499 NTD655499 OCZ655499 OMV655499 OWR655499 PGN655499 PQJ655499 QAF655499 QKB655499 QTX655499 RDT655499 RNP655499 RXL655499 SHH655499 SRD655499 TAZ655499 TKV655499 TUR655499 UEN655499 UOJ655499 UYF655499 VIB655499 VRX655499 WBT655499 WLP655499 WVL655499 D721035 IZ721035 SV721035 ACR721035 AMN721035 AWJ721035 BGF721035 BQB721035 BZX721035 CJT721035 CTP721035 DDL721035 DNH721035 DXD721035 EGZ721035 EQV721035 FAR721035 FKN721035 FUJ721035 GEF721035 GOB721035 GXX721035 HHT721035 HRP721035 IBL721035 ILH721035 IVD721035 JEZ721035 JOV721035 JYR721035 KIN721035 KSJ721035 LCF721035 LMB721035 LVX721035 MFT721035 MPP721035 MZL721035 NJH721035 NTD721035 OCZ721035 OMV721035 OWR721035 PGN721035 PQJ721035 QAF721035 QKB721035 QTX721035 RDT721035 RNP721035 RXL721035 SHH721035 SRD721035 TAZ721035 TKV721035 TUR721035 UEN721035 UOJ721035 UYF721035 VIB721035 VRX721035 WBT721035 WLP721035 WVL721035 D786571 IZ786571 SV786571 ACR786571 AMN786571 AWJ786571 BGF786571 BQB786571 BZX786571 CJT786571 CTP786571 DDL786571 DNH786571 DXD786571 EGZ786571 EQV786571 FAR786571 FKN786571 FUJ786571 GEF786571 GOB786571 GXX786571 HHT786571 HRP786571 IBL786571 ILH786571 IVD786571 JEZ786571 JOV786571 JYR786571 KIN786571 KSJ786571 LCF786571 LMB786571 LVX786571 MFT786571 MPP786571 MZL786571 NJH786571 NTD786571 OCZ786571 OMV786571 OWR786571 PGN786571 PQJ786571 QAF786571 QKB786571 QTX786571 RDT786571 RNP786571 RXL786571 SHH786571 SRD786571 TAZ786571 TKV786571 TUR786571 UEN786571 UOJ786571 UYF786571 VIB786571 VRX786571 WBT786571 WLP786571 WVL786571 D852107 IZ852107 SV852107 ACR852107 AMN852107 AWJ852107 BGF852107 BQB852107 BZX852107 CJT852107 CTP852107 DDL852107 DNH852107 DXD852107 EGZ852107 EQV852107 FAR852107 FKN852107 FUJ852107 GEF852107 GOB852107 GXX852107 HHT852107 HRP852107 IBL852107 ILH852107 IVD852107 JEZ852107 JOV852107 JYR852107 KIN852107 KSJ852107 LCF852107 LMB852107 LVX852107 MFT852107 MPP852107 MZL852107 NJH852107 NTD852107 OCZ852107 OMV852107 OWR852107 PGN852107 PQJ852107 QAF852107 QKB852107 QTX852107 RDT852107 RNP852107 RXL852107 SHH852107 SRD852107 TAZ852107 TKV852107 TUR852107 UEN852107 UOJ852107 UYF852107 VIB852107 VRX852107 WBT852107 WLP852107 WVL852107 D917643 IZ917643 SV917643 ACR917643 AMN917643 AWJ917643 BGF917643 BQB917643 BZX917643 CJT917643 CTP917643 DDL917643 DNH917643 DXD917643 EGZ917643 EQV917643 FAR917643 FKN917643 FUJ917643 GEF917643 GOB917643 GXX917643 HHT917643 HRP917643 IBL917643 ILH917643 IVD917643 JEZ917643 JOV917643 JYR917643 KIN917643 KSJ917643 LCF917643 LMB917643 LVX917643 MFT917643 MPP917643 MZL917643 NJH917643 NTD917643 OCZ917643 OMV917643 OWR917643 PGN917643 PQJ917643 QAF917643 QKB917643 QTX917643 RDT917643 RNP917643 RXL917643 SHH917643 SRD917643 TAZ917643 TKV917643 TUR917643 UEN917643 UOJ917643 UYF917643 VIB917643 VRX917643 WBT917643 WLP917643 WVL917643 D983179 IZ983179 SV983179 ACR983179 AMN983179 AWJ983179 BGF983179 BQB983179 BZX983179 CJT983179 CTP983179 DDL983179 DNH983179 DXD983179 EGZ983179 EQV983179 FAR983179 FKN983179 FUJ983179 GEF983179 GOB983179 GXX983179 HHT983179 HRP983179 IBL983179 ILH983179 IVD983179 JEZ983179 JOV983179 JYR983179 KIN983179 KSJ983179 LCF983179 LMB983179 LVX983179 MFT983179 MPP983179 MZL983179 NJH983179 NTD983179 OCZ983179 OMV983179 OWR983179 PGN983179 PQJ983179 QAF983179 QKB983179 QTX983179 RDT983179 RNP983179 RXL983179 SHH983179 SRD983179 TAZ983179 TKV983179 TUR983179 UEN983179 UOJ983179 UYF983179 VIB983179 VRX983179 WBT983179 WLP983179 WVL983179">
      <formula1>$CA$20:$CA$25</formula1>
    </dataValidation>
    <dataValidation type="list" allowBlank="1" showInputMessage="1" showErrorMessage="1" sqref="D140 IZ140 SV140 ACR140 AMN140 AWJ140 BGF140 BQB140 BZX140 CJT140 CTP140 DDL140 DNH140 DXD140 EGZ140 EQV140 FAR140 FKN140 FUJ140 GEF140 GOB140 GXX140 HHT140 HRP140 IBL140 ILH140 IVD140 JEZ140 JOV140 JYR140 KIN140 KSJ140 LCF140 LMB140 LVX140 MFT140 MPP140 MZL140 NJH140 NTD140 OCZ140 OMV140 OWR140 PGN140 PQJ140 QAF140 QKB140 QTX140 RDT140 RNP140 RXL140 SHH140 SRD140 TAZ140 TKV140 TUR140 UEN140 UOJ140 UYF140 VIB140 VRX140 WBT140 WLP140 WVL140 D65676 IZ65676 SV65676 ACR65676 AMN65676 AWJ65676 BGF65676 BQB65676 BZX65676 CJT65676 CTP65676 DDL65676 DNH65676 DXD65676 EGZ65676 EQV65676 FAR65676 FKN65676 FUJ65676 GEF65676 GOB65676 GXX65676 HHT65676 HRP65676 IBL65676 ILH65676 IVD65676 JEZ65676 JOV65676 JYR65676 KIN65676 KSJ65676 LCF65676 LMB65676 LVX65676 MFT65676 MPP65676 MZL65676 NJH65676 NTD65676 OCZ65676 OMV65676 OWR65676 PGN65676 PQJ65676 QAF65676 QKB65676 QTX65676 RDT65676 RNP65676 RXL65676 SHH65676 SRD65676 TAZ65676 TKV65676 TUR65676 UEN65676 UOJ65676 UYF65676 VIB65676 VRX65676 WBT65676 WLP65676 WVL65676 D131212 IZ131212 SV131212 ACR131212 AMN131212 AWJ131212 BGF131212 BQB131212 BZX131212 CJT131212 CTP131212 DDL131212 DNH131212 DXD131212 EGZ131212 EQV131212 FAR131212 FKN131212 FUJ131212 GEF131212 GOB131212 GXX131212 HHT131212 HRP131212 IBL131212 ILH131212 IVD131212 JEZ131212 JOV131212 JYR131212 KIN131212 KSJ131212 LCF131212 LMB131212 LVX131212 MFT131212 MPP131212 MZL131212 NJH131212 NTD131212 OCZ131212 OMV131212 OWR131212 PGN131212 PQJ131212 QAF131212 QKB131212 QTX131212 RDT131212 RNP131212 RXL131212 SHH131212 SRD131212 TAZ131212 TKV131212 TUR131212 UEN131212 UOJ131212 UYF131212 VIB131212 VRX131212 WBT131212 WLP131212 WVL131212 D196748 IZ196748 SV196748 ACR196748 AMN196748 AWJ196748 BGF196748 BQB196748 BZX196748 CJT196748 CTP196748 DDL196748 DNH196748 DXD196748 EGZ196748 EQV196748 FAR196748 FKN196748 FUJ196748 GEF196748 GOB196748 GXX196748 HHT196748 HRP196748 IBL196748 ILH196748 IVD196748 JEZ196748 JOV196748 JYR196748 KIN196748 KSJ196748 LCF196748 LMB196748 LVX196748 MFT196748 MPP196748 MZL196748 NJH196748 NTD196748 OCZ196748 OMV196748 OWR196748 PGN196748 PQJ196748 QAF196748 QKB196748 QTX196748 RDT196748 RNP196748 RXL196748 SHH196748 SRD196748 TAZ196748 TKV196748 TUR196748 UEN196748 UOJ196748 UYF196748 VIB196748 VRX196748 WBT196748 WLP196748 WVL196748 D262284 IZ262284 SV262284 ACR262284 AMN262284 AWJ262284 BGF262284 BQB262284 BZX262284 CJT262284 CTP262284 DDL262284 DNH262284 DXD262284 EGZ262284 EQV262284 FAR262284 FKN262284 FUJ262284 GEF262284 GOB262284 GXX262284 HHT262284 HRP262284 IBL262284 ILH262284 IVD262284 JEZ262284 JOV262284 JYR262284 KIN262284 KSJ262284 LCF262284 LMB262284 LVX262284 MFT262284 MPP262284 MZL262284 NJH262284 NTD262284 OCZ262284 OMV262284 OWR262284 PGN262284 PQJ262284 QAF262284 QKB262284 QTX262284 RDT262284 RNP262284 RXL262284 SHH262284 SRD262284 TAZ262284 TKV262284 TUR262284 UEN262284 UOJ262284 UYF262284 VIB262284 VRX262284 WBT262284 WLP262284 WVL262284 D327820 IZ327820 SV327820 ACR327820 AMN327820 AWJ327820 BGF327820 BQB327820 BZX327820 CJT327820 CTP327820 DDL327820 DNH327820 DXD327820 EGZ327820 EQV327820 FAR327820 FKN327820 FUJ327820 GEF327820 GOB327820 GXX327820 HHT327820 HRP327820 IBL327820 ILH327820 IVD327820 JEZ327820 JOV327820 JYR327820 KIN327820 KSJ327820 LCF327820 LMB327820 LVX327820 MFT327820 MPP327820 MZL327820 NJH327820 NTD327820 OCZ327820 OMV327820 OWR327820 PGN327820 PQJ327820 QAF327820 QKB327820 QTX327820 RDT327820 RNP327820 RXL327820 SHH327820 SRD327820 TAZ327820 TKV327820 TUR327820 UEN327820 UOJ327820 UYF327820 VIB327820 VRX327820 WBT327820 WLP327820 WVL327820 D393356 IZ393356 SV393356 ACR393356 AMN393356 AWJ393356 BGF393356 BQB393356 BZX393356 CJT393356 CTP393356 DDL393356 DNH393356 DXD393356 EGZ393356 EQV393356 FAR393356 FKN393356 FUJ393356 GEF393356 GOB393356 GXX393356 HHT393356 HRP393356 IBL393356 ILH393356 IVD393356 JEZ393356 JOV393356 JYR393356 KIN393356 KSJ393356 LCF393356 LMB393356 LVX393356 MFT393356 MPP393356 MZL393356 NJH393356 NTD393356 OCZ393356 OMV393356 OWR393356 PGN393356 PQJ393356 QAF393356 QKB393356 QTX393356 RDT393356 RNP393356 RXL393356 SHH393356 SRD393356 TAZ393356 TKV393356 TUR393356 UEN393356 UOJ393356 UYF393356 VIB393356 VRX393356 WBT393356 WLP393356 WVL393356 D458892 IZ458892 SV458892 ACR458892 AMN458892 AWJ458892 BGF458892 BQB458892 BZX458892 CJT458892 CTP458892 DDL458892 DNH458892 DXD458892 EGZ458892 EQV458892 FAR458892 FKN458892 FUJ458892 GEF458892 GOB458892 GXX458892 HHT458892 HRP458892 IBL458892 ILH458892 IVD458892 JEZ458892 JOV458892 JYR458892 KIN458892 KSJ458892 LCF458892 LMB458892 LVX458892 MFT458892 MPP458892 MZL458892 NJH458892 NTD458892 OCZ458892 OMV458892 OWR458892 PGN458892 PQJ458892 QAF458892 QKB458892 QTX458892 RDT458892 RNP458892 RXL458892 SHH458892 SRD458892 TAZ458892 TKV458892 TUR458892 UEN458892 UOJ458892 UYF458892 VIB458892 VRX458892 WBT458892 WLP458892 WVL458892 D524428 IZ524428 SV524428 ACR524428 AMN524428 AWJ524428 BGF524428 BQB524428 BZX524428 CJT524428 CTP524428 DDL524428 DNH524428 DXD524428 EGZ524428 EQV524428 FAR524428 FKN524428 FUJ524428 GEF524428 GOB524428 GXX524428 HHT524428 HRP524428 IBL524428 ILH524428 IVD524428 JEZ524428 JOV524428 JYR524428 KIN524428 KSJ524428 LCF524428 LMB524428 LVX524428 MFT524428 MPP524428 MZL524428 NJH524428 NTD524428 OCZ524428 OMV524428 OWR524428 PGN524428 PQJ524428 QAF524428 QKB524428 QTX524428 RDT524428 RNP524428 RXL524428 SHH524428 SRD524428 TAZ524428 TKV524428 TUR524428 UEN524428 UOJ524428 UYF524428 VIB524428 VRX524428 WBT524428 WLP524428 WVL524428 D589964 IZ589964 SV589964 ACR589964 AMN589964 AWJ589964 BGF589964 BQB589964 BZX589964 CJT589964 CTP589964 DDL589964 DNH589964 DXD589964 EGZ589964 EQV589964 FAR589964 FKN589964 FUJ589964 GEF589964 GOB589964 GXX589964 HHT589964 HRP589964 IBL589964 ILH589964 IVD589964 JEZ589964 JOV589964 JYR589964 KIN589964 KSJ589964 LCF589964 LMB589964 LVX589964 MFT589964 MPP589964 MZL589964 NJH589964 NTD589964 OCZ589964 OMV589964 OWR589964 PGN589964 PQJ589964 QAF589964 QKB589964 QTX589964 RDT589964 RNP589964 RXL589964 SHH589964 SRD589964 TAZ589964 TKV589964 TUR589964 UEN589964 UOJ589964 UYF589964 VIB589964 VRX589964 WBT589964 WLP589964 WVL589964 D655500 IZ655500 SV655500 ACR655500 AMN655500 AWJ655500 BGF655500 BQB655500 BZX655500 CJT655500 CTP655500 DDL655500 DNH655500 DXD655500 EGZ655500 EQV655500 FAR655500 FKN655500 FUJ655500 GEF655500 GOB655500 GXX655500 HHT655500 HRP655500 IBL655500 ILH655500 IVD655500 JEZ655500 JOV655500 JYR655500 KIN655500 KSJ655500 LCF655500 LMB655500 LVX655500 MFT655500 MPP655500 MZL655500 NJH655500 NTD655500 OCZ655500 OMV655500 OWR655500 PGN655500 PQJ655500 QAF655500 QKB655500 QTX655500 RDT655500 RNP655500 RXL655500 SHH655500 SRD655500 TAZ655500 TKV655500 TUR655500 UEN655500 UOJ655500 UYF655500 VIB655500 VRX655500 WBT655500 WLP655500 WVL655500 D721036 IZ721036 SV721036 ACR721036 AMN721036 AWJ721036 BGF721036 BQB721036 BZX721036 CJT721036 CTP721036 DDL721036 DNH721036 DXD721036 EGZ721036 EQV721036 FAR721036 FKN721036 FUJ721036 GEF721036 GOB721036 GXX721036 HHT721036 HRP721036 IBL721036 ILH721036 IVD721036 JEZ721036 JOV721036 JYR721036 KIN721036 KSJ721036 LCF721036 LMB721036 LVX721036 MFT721036 MPP721036 MZL721036 NJH721036 NTD721036 OCZ721036 OMV721036 OWR721036 PGN721036 PQJ721036 QAF721036 QKB721036 QTX721036 RDT721036 RNP721036 RXL721036 SHH721036 SRD721036 TAZ721036 TKV721036 TUR721036 UEN721036 UOJ721036 UYF721036 VIB721036 VRX721036 WBT721036 WLP721036 WVL721036 D786572 IZ786572 SV786572 ACR786572 AMN786572 AWJ786572 BGF786572 BQB786572 BZX786572 CJT786572 CTP786572 DDL786572 DNH786572 DXD786572 EGZ786572 EQV786572 FAR786572 FKN786572 FUJ786572 GEF786572 GOB786572 GXX786572 HHT786572 HRP786572 IBL786572 ILH786572 IVD786572 JEZ786572 JOV786572 JYR786572 KIN786572 KSJ786572 LCF786572 LMB786572 LVX786572 MFT786572 MPP786572 MZL786572 NJH786572 NTD786572 OCZ786572 OMV786572 OWR786572 PGN786572 PQJ786572 QAF786572 QKB786572 QTX786572 RDT786572 RNP786572 RXL786572 SHH786572 SRD786572 TAZ786572 TKV786572 TUR786572 UEN786572 UOJ786572 UYF786572 VIB786572 VRX786572 WBT786572 WLP786572 WVL786572 D852108 IZ852108 SV852108 ACR852108 AMN852108 AWJ852108 BGF852108 BQB852108 BZX852108 CJT852108 CTP852108 DDL852108 DNH852108 DXD852108 EGZ852108 EQV852108 FAR852108 FKN852108 FUJ852108 GEF852108 GOB852108 GXX852108 HHT852108 HRP852108 IBL852108 ILH852108 IVD852108 JEZ852108 JOV852108 JYR852108 KIN852108 KSJ852108 LCF852108 LMB852108 LVX852108 MFT852108 MPP852108 MZL852108 NJH852108 NTD852108 OCZ852108 OMV852108 OWR852108 PGN852108 PQJ852108 QAF852108 QKB852108 QTX852108 RDT852108 RNP852108 RXL852108 SHH852108 SRD852108 TAZ852108 TKV852108 TUR852108 UEN852108 UOJ852108 UYF852108 VIB852108 VRX852108 WBT852108 WLP852108 WVL852108 D917644 IZ917644 SV917644 ACR917644 AMN917644 AWJ917644 BGF917644 BQB917644 BZX917644 CJT917644 CTP917644 DDL917644 DNH917644 DXD917644 EGZ917644 EQV917644 FAR917644 FKN917644 FUJ917644 GEF917644 GOB917644 GXX917644 HHT917644 HRP917644 IBL917644 ILH917644 IVD917644 JEZ917644 JOV917644 JYR917644 KIN917644 KSJ917644 LCF917644 LMB917644 LVX917644 MFT917644 MPP917644 MZL917644 NJH917644 NTD917644 OCZ917644 OMV917644 OWR917644 PGN917644 PQJ917644 QAF917644 QKB917644 QTX917644 RDT917644 RNP917644 RXL917644 SHH917644 SRD917644 TAZ917644 TKV917644 TUR917644 UEN917644 UOJ917644 UYF917644 VIB917644 VRX917644 WBT917644 WLP917644 WVL917644 D983180 IZ983180 SV983180 ACR983180 AMN983180 AWJ983180 BGF983180 BQB983180 BZX983180 CJT983180 CTP983180 DDL983180 DNH983180 DXD983180 EGZ983180 EQV983180 FAR983180 FKN983180 FUJ983180 GEF983180 GOB983180 GXX983180 HHT983180 HRP983180 IBL983180 ILH983180 IVD983180 JEZ983180 JOV983180 JYR983180 KIN983180 KSJ983180 LCF983180 LMB983180 LVX983180 MFT983180 MPP983180 MZL983180 NJH983180 NTD983180 OCZ983180 OMV983180 OWR983180 PGN983180 PQJ983180 QAF983180 QKB983180 QTX983180 RDT983180 RNP983180 RXL983180 SHH983180 SRD983180 TAZ983180 TKV983180 TUR983180 UEN983180 UOJ983180 UYF983180 VIB983180 VRX983180 WBT983180 WLP983180 WVL983180">
      <formula1>$CB$20:$CB$25</formula1>
    </dataValidation>
    <dataValidation type="list" allowBlank="1" showInputMessage="1" showErrorMessage="1" sqref="D142 IZ142 SV142 ACR142 AMN142 AWJ142 BGF142 BQB142 BZX142 CJT142 CTP142 DDL142 DNH142 DXD142 EGZ142 EQV142 FAR142 FKN142 FUJ142 GEF142 GOB142 GXX142 HHT142 HRP142 IBL142 ILH142 IVD142 JEZ142 JOV142 JYR142 KIN142 KSJ142 LCF142 LMB142 LVX142 MFT142 MPP142 MZL142 NJH142 NTD142 OCZ142 OMV142 OWR142 PGN142 PQJ142 QAF142 QKB142 QTX142 RDT142 RNP142 RXL142 SHH142 SRD142 TAZ142 TKV142 TUR142 UEN142 UOJ142 UYF142 VIB142 VRX142 WBT142 WLP142 WVL142 D65678 IZ65678 SV65678 ACR65678 AMN65678 AWJ65678 BGF65678 BQB65678 BZX65678 CJT65678 CTP65678 DDL65678 DNH65678 DXD65678 EGZ65678 EQV65678 FAR65678 FKN65678 FUJ65678 GEF65678 GOB65678 GXX65678 HHT65678 HRP65678 IBL65678 ILH65678 IVD65678 JEZ65678 JOV65678 JYR65678 KIN65678 KSJ65678 LCF65678 LMB65678 LVX65678 MFT65678 MPP65678 MZL65678 NJH65678 NTD65678 OCZ65678 OMV65678 OWR65678 PGN65678 PQJ65678 QAF65678 QKB65678 QTX65678 RDT65678 RNP65678 RXL65678 SHH65678 SRD65678 TAZ65678 TKV65678 TUR65678 UEN65678 UOJ65678 UYF65678 VIB65678 VRX65678 WBT65678 WLP65678 WVL65678 D131214 IZ131214 SV131214 ACR131214 AMN131214 AWJ131214 BGF131214 BQB131214 BZX131214 CJT131214 CTP131214 DDL131214 DNH131214 DXD131214 EGZ131214 EQV131214 FAR131214 FKN131214 FUJ131214 GEF131214 GOB131214 GXX131214 HHT131214 HRP131214 IBL131214 ILH131214 IVD131214 JEZ131214 JOV131214 JYR131214 KIN131214 KSJ131214 LCF131214 LMB131214 LVX131214 MFT131214 MPP131214 MZL131214 NJH131214 NTD131214 OCZ131214 OMV131214 OWR131214 PGN131214 PQJ131214 QAF131214 QKB131214 QTX131214 RDT131214 RNP131214 RXL131214 SHH131214 SRD131214 TAZ131214 TKV131214 TUR131214 UEN131214 UOJ131214 UYF131214 VIB131214 VRX131214 WBT131214 WLP131214 WVL131214 D196750 IZ196750 SV196750 ACR196750 AMN196750 AWJ196750 BGF196750 BQB196750 BZX196750 CJT196750 CTP196750 DDL196750 DNH196750 DXD196750 EGZ196750 EQV196750 FAR196750 FKN196750 FUJ196750 GEF196750 GOB196750 GXX196750 HHT196750 HRP196750 IBL196750 ILH196750 IVD196750 JEZ196750 JOV196750 JYR196750 KIN196750 KSJ196750 LCF196750 LMB196750 LVX196750 MFT196750 MPP196750 MZL196750 NJH196750 NTD196750 OCZ196750 OMV196750 OWR196750 PGN196750 PQJ196750 QAF196750 QKB196750 QTX196750 RDT196750 RNP196750 RXL196750 SHH196750 SRD196750 TAZ196750 TKV196750 TUR196750 UEN196750 UOJ196750 UYF196750 VIB196750 VRX196750 WBT196750 WLP196750 WVL196750 D262286 IZ262286 SV262286 ACR262286 AMN262286 AWJ262286 BGF262286 BQB262286 BZX262286 CJT262286 CTP262286 DDL262286 DNH262286 DXD262286 EGZ262286 EQV262286 FAR262286 FKN262286 FUJ262286 GEF262286 GOB262286 GXX262286 HHT262286 HRP262286 IBL262286 ILH262286 IVD262286 JEZ262286 JOV262286 JYR262286 KIN262286 KSJ262286 LCF262286 LMB262286 LVX262286 MFT262286 MPP262286 MZL262286 NJH262286 NTD262286 OCZ262286 OMV262286 OWR262286 PGN262286 PQJ262286 QAF262286 QKB262286 QTX262286 RDT262286 RNP262286 RXL262286 SHH262286 SRD262286 TAZ262286 TKV262286 TUR262286 UEN262286 UOJ262286 UYF262286 VIB262286 VRX262286 WBT262286 WLP262286 WVL262286 D327822 IZ327822 SV327822 ACR327822 AMN327822 AWJ327822 BGF327822 BQB327822 BZX327822 CJT327822 CTP327822 DDL327822 DNH327822 DXD327822 EGZ327822 EQV327822 FAR327822 FKN327822 FUJ327822 GEF327822 GOB327822 GXX327822 HHT327822 HRP327822 IBL327822 ILH327822 IVD327822 JEZ327822 JOV327822 JYR327822 KIN327822 KSJ327822 LCF327822 LMB327822 LVX327822 MFT327822 MPP327822 MZL327822 NJH327822 NTD327822 OCZ327822 OMV327822 OWR327822 PGN327822 PQJ327822 QAF327822 QKB327822 QTX327822 RDT327822 RNP327822 RXL327822 SHH327822 SRD327822 TAZ327822 TKV327822 TUR327822 UEN327822 UOJ327822 UYF327822 VIB327822 VRX327822 WBT327822 WLP327822 WVL327822 D393358 IZ393358 SV393358 ACR393358 AMN393358 AWJ393358 BGF393358 BQB393358 BZX393358 CJT393358 CTP393358 DDL393358 DNH393358 DXD393358 EGZ393358 EQV393358 FAR393358 FKN393358 FUJ393358 GEF393358 GOB393358 GXX393358 HHT393358 HRP393358 IBL393358 ILH393358 IVD393358 JEZ393358 JOV393358 JYR393358 KIN393358 KSJ393358 LCF393358 LMB393358 LVX393358 MFT393358 MPP393358 MZL393358 NJH393358 NTD393358 OCZ393358 OMV393358 OWR393358 PGN393358 PQJ393358 QAF393358 QKB393358 QTX393358 RDT393358 RNP393358 RXL393358 SHH393358 SRD393358 TAZ393358 TKV393358 TUR393358 UEN393358 UOJ393358 UYF393358 VIB393358 VRX393358 WBT393358 WLP393358 WVL393358 D458894 IZ458894 SV458894 ACR458894 AMN458894 AWJ458894 BGF458894 BQB458894 BZX458894 CJT458894 CTP458894 DDL458894 DNH458894 DXD458894 EGZ458894 EQV458894 FAR458894 FKN458894 FUJ458894 GEF458894 GOB458894 GXX458894 HHT458894 HRP458894 IBL458894 ILH458894 IVD458894 JEZ458894 JOV458894 JYR458894 KIN458894 KSJ458894 LCF458894 LMB458894 LVX458894 MFT458894 MPP458894 MZL458894 NJH458894 NTD458894 OCZ458894 OMV458894 OWR458894 PGN458894 PQJ458894 QAF458894 QKB458894 QTX458894 RDT458894 RNP458894 RXL458894 SHH458894 SRD458894 TAZ458894 TKV458894 TUR458894 UEN458894 UOJ458894 UYF458894 VIB458894 VRX458894 WBT458894 WLP458894 WVL458894 D524430 IZ524430 SV524430 ACR524430 AMN524430 AWJ524430 BGF524430 BQB524430 BZX524430 CJT524430 CTP524430 DDL524430 DNH524430 DXD524430 EGZ524430 EQV524430 FAR524430 FKN524430 FUJ524430 GEF524430 GOB524430 GXX524430 HHT524430 HRP524430 IBL524430 ILH524430 IVD524430 JEZ524430 JOV524430 JYR524430 KIN524430 KSJ524430 LCF524430 LMB524430 LVX524430 MFT524430 MPP524430 MZL524430 NJH524430 NTD524430 OCZ524430 OMV524430 OWR524430 PGN524430 PQJ524430 QAF524430 QKB524430 QTX524430 RDT524430 RNP524430 RXL524430 SHH524430 SRD524430 TAZ524430 TKV524430 TUR524430 UEN524430 UOJ524430 UYF524430 VIB524430 VRX524430 WBT524430 WLP524430 WVL524430 D589966 IZ589966 SV589966 ACR589966 AMN589966 AWJ589966 BGF589966 BQB589966 BZX589966 CJT589966 CTP589966 DDL589966 DNH589966 DXD589966 EGZ589966 EQV589966 FAR589966 FKN589966 FUJ589966 GEF589966 GOB589966 GXX589966 HHT589966 HRP589966 IBL589966 ILH589966 IVD589966 JEZ589966 JOV589966 JYR589966 KIN589966 KSJ589966 LCF589966 LMB589966 LVX589966 MFT589966 MPP589966 MZL589966 NJH589966 NTD589966 OCZ589966 OMV589966 OWR589966 PGN589966 PQJ589966 QAF589966 QKB589966 QTX589966 RDT589966 RNP589966 RXL589966 SHH589966 SRD589966 TAZ589966 TKV589966 TUR589966 UEN589966 UOJ589966 UYF589966 VIB589966 VRX589966 WBT589966 WLP589966 WVL589966 D655502 IZ655502 SV655502 ACR655502 AMN655502 AWJ655502 BGF655502 BQB655502 BZX655502 CJT655502 CTP655502 DDL655502 DNH655502 DXD655502 EGZ655502 EQV655502 FAR655502 FKN655502 FUJ655502 GEF655502 GOB655502 GXX655502 HHT655502 HRP655502 IBL655502 ILH655502 IVD655502 JEZ655502 JOV655502 JYR655502 KIN655502 KSJ655502 LCF655502 LMB655502 LVX655502 MFT655502 MPP655502 MZL655502 NJH655502 NTD655502 OCZ655502 OMV655502 OWR655502 PGN655502 PQJ655502 QAF655502 QKB655502 QTX655502 RDT655502 RNP655502 RXL655502 SHH655502 SRD655502 TAZ655502 TKV655502 TUR655502 UEN655502 UOJ655502 UYF655502 VIB655502 VRX655502 WBT655502 WLP655502 WVL655502 D721038 IZ721038 SV721038 ACR721038 AMN721038 AWJ721038 BGF721038 BQB721038 BZX721038 CJT721038 CTP721038 DDL721038 DNH721038 DXD721038 EGZ721038 EQV721038 FAR721038 FKN721038 FUJ721038 GEF721038 GOB721038 GXX721038 HHT721038 HRP721038 IBL721038 ILH721038 IVD721038 JEZ721038 JOV721038 JYR721038 KIN721038 KSJ721038 LCF721038 LMB721038 LVX721038 MFT721038 MPP721038 MZL721038 NJH721038 NTD721038 OCZ721038 OMV721038 OWR721038 PGN721038 PQJ721038 QAF721038 QKB721038 QTX721038 RDT721038 RNP721038 RXL721038 SHH721038 SRD721038 TAZ721038 TKV721038 TUR721038 UEN721038 UOJ721038 UYF721038 VIB721038 VRX721038 WBT721038 WLP721038 WVL721038 D786574 IZ786574 SV786574 ACR786574 AMN786574 AWJ786574 BGF786574 BQB786574 BZX786574 CJT786574 CTP786574 DDL786574 DNH786574 DXD786574 EGZ786574 EQV786574 FAR786574 FKN786574 FUJ786574 GEF786574 GOB786574 GXX786574 HHT786574 HRP786574 IBL786574 ILH786574 IVD786574 JEZ786574 JOV786574 JYR786574 KIN786574 KSJ786574 LCF786574 LMB786574 LVX786574 MFT786574 MPP786574 MZL786574 NJH786574 NTD786574 OCZ786574 OMV786574 OWR786574 PGN786574 PQJ786574 QAF786574 QKB786574 QTX786574 RDT786574 RNP786574 RXL786574 SHH786574 SRD786574 TAZ786574 TKV786574 TUR786574 UEN786574 UOJ786574 UYF786574 VIB786574 VRX786574 WBT786574 WLP786574 WVL786574 D852110 IZ852110 SV852110 ACR852110 AMN852110 AWJ852110 BGF852110 BQB852110 BZX852110 CJT852110 CTP852110 DDL852110 DNH852110 DXD852110 EGZ852110 EQV852110 FAR852110 FKN852110 FUJ852110 GEF852110 GOB852110 GXX852110 HHT852110 HRP852110 IBL852110 ILH852110 IVD852110 JEZ852110 JOV852110 JYR852110 KIN852110 KSJ852110 LCF852110 LMB852110 LVX852110 MFT852110 MPP852110 MZL852110 NJH852110 NTD852110 OCZ852110 OMV852110 OWR852110 PGN852110 PQJ852110 QAF852110 QKB852110 QTX852110 RDT852110 RNP852110 RXL852110 SHH852110 SRD852110 TAZ852110 TKV852110 TUR852110 UEN852110 UOJ852110 UYF852110 VIB852110 VRX852110 WBT852110 WLP852110 WVL852110 D917646 IZ917646 SV917646 ACR917646 AMN917646 AWJ917646 BGF917646 BQB917646 BZX917646 CJT917646 CTP917646 DDL917646 DNH917646 DXD917646 EGZ917646 EQV917646 FAR917646 FKN917646 FUJ917646 GEF917646 GOB917646 GXX917646 HHT917646 HRP917646 IBL917646 ILH917646 IVD917646 JEZ917646 JOV917646 JYR917646 KIN917646 KSJ917646 LCF917646 LMB917646 LVX917646 MFT917646 MPP917646 MZL917646 NJH917646 NTD917646 OCZ917646 OMV917646 OWR917646 PGN917646 PQJ917646 QAF917646 QKB917646 QTX917646 RDT917646 RNP917646 RXL917646 SHH917646 SRD917646 TAZ917646 TKV917646 TUR917646 UEN917646 UOJ917646 UYF917646 VIB917646 VRX917646 WBT917646 WLP917646 WVL917646 D983182 IZ983182 SV983182 ACR983182 AMN983182 AWJ983182 BGF983182 BQB983182 BZX983182 CJT983182 CTP983182 DDL983182 DNH983182 DXD983182 EGZ983182 EQV983182 FAR983182 FKN983182 FUJ983182 GEF983182 GOB983182 GXX983182 HHT983182 HRP983182 IBL983182 ILH983182 IVD983182 JEZ983182 JOV983182 JYR983182 KIN983182 KSJ983182 LCF983182 LMB983182 LVX983182 MFT983182 MPP983182 MZL983182 NJH983182 NTD983182 OCZ983182 OMV983182 OWR983182 PGN983182 PQJ983182 QAF983182 QKB983182 QTX983182 RDT983182 RNP983182 RXL983182 SHH983182 SRD983182 TAZ983182 TKV983182 TUR983182 UEN983182 UOJ983182 UYF983182 VIB983182 VRX983182 WBT983182 WLP983182 WVL983182">
      <formula1>$CD$20:$CD$26</formula1>
    </dataValidation>
    <dataValidation type="list" allowBlank="1" showInputMessage="1" showErrorMessage="1" sqref="D143 IZ143 SV143 ACR143 AMN143 AWJ143 BGF143 BQB143 BZX143 CJT143 CTP143 DDL143 DNH143 DXD143 EGZ143 EQV143 FAR143 FKN143 FUJ143 GEF143 GOB143 GXX143 HHT143 HRP143 IBL143 ILH143 IVD143 JEZ143 JOV143 JYR143 KIN143 KSJ143 LCF143 LMB143 LVX143 MFT143 MPP143 MZL143 NJH143 NTD143 OCZ143 OMV143 OWR143 PGN143 PQJ143 QAF143 QKB143 QTX143 RDT143 RNP143 RXL143 SHH143 SRD143 TAZ143 TKV143 TUR143 UEN143 UOJ143 UYF143 VIB143 VRX143 WBT143 WLP143 WVL143 D65679 IZ65679 SV65679 ACR65679 AMN65679 AWJ65679 BGF65679 BQB65679 BZX65679 CJT65679 CTP65679 DDL65679 DNH65679 DXD65679 EGZ65679 EQV65679 FAR65679 FKN65679 FUJ65679 GEF65679 GOB65679 GXX65679 HHT65679 HRP65679 IBL65679 ILH65679 IVD65679 JEZ65679 JOV65679 JYR65679 KIN65679 KSJ65679 LCF65679 LMB65679 LVX65679 MFT65679 MPP65679 MZL65679 NJH65679 NTD65679 OCZ65679 OMV65679 OWR65679 PGN65679 PQJ65679 QAF65679 QKB65679 QTX65679 RDT65679 RNP65679 RXL65679 SHH65679 SRD65679 TAZ65679 TKV65679 TUR65679 UEN65679 UOJ65679 UYF65679 VIB65679 VRX65679 WBT65679 WLP65679 WVL65679 D131215 IZ131215 SV131215 ACR131215 AMN131215 AWJ131215 BGF131215 BQB131215 BZX131215 CJT131215 CTP131215 DDL131215 DNH131215 DXD131215 EGZ131215 EQV131215 FAR131215 FKN131215 FUJ131215 GEF131215 GOB131215 GXX131215 HHT131215 HRP131215 IBL131215 ILH131215 IVD131215 JEZ131215 JOV131215 JYR131215 KIN131215 KSJ131215 LCF131215 LMB131215 LVX131215 MFT131215 MPP131215 MZL131215 NJH131215 NTD131215 OCZ131215 OMV131215 OWR131215 PGN131215 PQJ131215 QAF131215 QKB131215 QTX131215 RDT131215 RNP131215 RXL131215 SHH131215 SRD131215 TAZ131215 TKV131215 TUR131215 UEN131215 UOJ131215 UYF131215 VIB131215 VRX131215 WBT131215 WLP131215 WVL131215 D196751 IZ196751 SV196751 ACR196751 AMN196751 AWJ196751 BGF196751 BQB196751 BZX196751 CJT196751 CTP196751 DDL196751 DNH196751 DXD196751 EGZ196751 EQV196751 FAR196751 FKN196751 FUJ196751 GEF196751 GOB196751 GXX196751 HHT196751 HRP196751 IBL196751 ILH196751 IVD196751 JEZ196751 JOV196751 JYR196751 KIN196751 KSJ196751 LCF196751 LMB196751 LVX196751 MFT196751 MPP196751 MZL196751 NJH196751 NTD196751 OCZ196751 OMV196751 OWR196751 PGN196751 PQJ196751 QAF196751 QKB196751 QTX196751 RDT196751 RNP196751 RXL196751 SHH196751 SRD196751 TAZ196751 TKV196751 TUR196751 UEN196751 UOJ196751 UYF196751 VIB196751 VRX196751 WBT196751 WLP196751 WVL196751 D262287 IZ262287 SV262287 ACR262287 AMN262287 AWJ262287 BGF262287 BQB262287 BZX262287 CJT262287 CTP262287 DDL262287 DNH262287 DXD262287 EGZ262287 EQV262287 FAR262287 FKN262287 FUJ262287 GEF262287 GOB262287 GXX262287 HHT262287 HRP262287 IBL262287 ILH262287 IVD262287 JEZ262287 JOV262287 JYR262287 KIN262287 KSJ262287 LCF262287 LMB262287 LVX262287 MFT262287 MPP262287 MZL262287 NJH262287 NTD262287 OCZ262287 OMV262287 OWR262287 PGN262287 PQJ262287 QAF262287 QKB262287 QTX262287 RDT262287 RNP262287 RXL262287 SHH262287 SRD262287 TAZ262287 TKV262287 TUR262287 UEN262287 UOJ262287 UYF262287 VIB262287 VRX262287 WBT262287 WLP262287 WVL262287 D327823 IZ327823 SV327823 ACR327823 AMN327823 AWJ327823 BGF327823 BQB327823 BZX327823 CJT327823 CTP327823 DDL327823 DNH327823 DXD327823 EGZ327823 EQV327823 FAR327823 FKN327823 FUJ327823 GEF327823 GOB327823 GXX327823 HHT327823 HRP327823 IBL327823 ILH327823 IVD327823 JEZ327823 JOV327823 JYR327823 KIN327823 KSJ327823 LCF327823 LMB327823 LVX327823 MFT327823 MPP327823 MZL327823 NJH327823 NTD327823 OCZ327823 OMV327823 OWR327823 PGN327823 PQJ327823 QAF327823 QKB327823 QTX327823 RDT327823 RNP327823 RXL327823 SHH327823 SRD327823 TAZ327823 TKV327823 TUR327823 UEN327823 UOJ327823 UYF327823 VIB327823 VRX327823 WBT327823 WLP327823 WVL327823 D393359 IZ393359 SV393359 ACR393359 AMN393359 AWJ393359 BGF393359 BQB393359 BZX393359 CJT393359 CTP393359 DDL393359 DNH393359 DXD393359 EGZ393359 EQV393359 FAR393359 FKN393359 FUJ393359 GEF393359 GOB393359 GXX393359 HHT393359 HRP393359 IBL393359 ILH393359 IVD393359 JEZ393359 JOV393359 JYR393359 KIN393359 KSJ393359 LCF393359 LMB393359 LVX393359 MFT393359 MPP393359 MZL393359 NJH393359 NTD393359 OCZ393359 OMV393359 OWR393359 PGN393359 PQJ393359 QAF393359 QKB393359 QTX393359 RDT393359 RNP393359 RXL393359 SHH393359 SRD393359 TAZ393359 TKV393359 TUR393359 UEN393359 UOJ393359 UYF393359 VIB393359 VRX393359 WBT393359 WLP393359 WVL393359 D458895 IZ458895 SV458895 ACR458895 AMN458895 AWJ458895 BGF458895 BQB458895 BZX458895 CJT458895 CTP458895 DDL458895 DNH458895 DXD458895 EGZ458895 EQV458895 FAR458895 FKN458895 FUJ458895 GEF458895 GOB458895 GXX458895 HHT458895 HRP458895 IBL458895 ILH458895 IVD458895 JEZ458895 JOV458895 JYR458895 KIN458895 KSJ458895 LCF458895 LMB458895 LVX458895 MFT458895 MPP458895 MZL458895 NJH458895 NTD458895 OCZ458895 OMV458895 OWR458895 PGN458895 PQJ458895 QAF458895 QKB458895 QTX458895 RDT458895 RNP458895 RXL458895 SHH458895 SRD458895 TAZ458895 TKV458895 TUR458895 UEN458895 UOJ458895 UYF458895 VIB458895 VRX458895 WBT458895 WLP458895 WVL458895 D524431 IZ524431 SV524431 ACR524431 AMN524431 AWJ524431 BGF524431 BQB524431 BZX524431 CJT524431 CTP524431 DDL524431 DNH524431 DXD524431 EGZ524431 EQV524431 FAR524431 FKN524431 FUJ524431 GEF524431 GOB524431 GXX524431 HHT524431 HRP524431 IBL524431 ILH524431 IVD524431 JEZ524431 JOV524431 JYR524431 KIN524431 KSJ524431 LCF524431 LMB524431 LVX524431 MFT524431 MPP524431 MZL524431 NJH524431 NTD524431 OCZ524431 OMV524431 OWR524431 PGN524431 PQJ524431 QAF524431 QKB524431 QTX524431 RDT524431 RNP524431 RXL524431 SHH524431 SRD524431 TAZ524431 TKV524431 TUR524431 UEN524431 UOJ524431 UYF524431 VIB524431 VRX524431 WBT524431 WLP524431 WVL524431 D589967 IZ589967 SV589967 ACR589967 AMN589967 AWJ589967 BGF589967 BQB589967 BZX589967 CJT589967 CTP589967 DDL589967 DNH589967 DXD589967 EGZ589967 EQV589967 FAR589967 FKN589967 FUJ589967 GEF589967 GOB589967 GXX589967 HHT589967 HRP589967 IBL589967 ILH589967 IVD589967 JEZ589967 JOV589967 JYR589967 KIN589967 KSJ589967 LCF589967 LMB589967 LVX589967 MFT589967 MPP589967 MZL589967 NJH589967 NTD589967 OCZ589967 OMV589967 OWR589967 PGN589967 PQJ589967 QAF589967 QKB589967 QTX589967 RDT589967 RNP589967 RXL589967 SHH589967 SRD589967 TAZ589967 TKV589967 TUR589967 UEN589967 UOJ589967 UYF589967 VIB589967 VRX589967 WBT589967 WLP589967 WVL589967 D655503 IZ655503 SV655503 ACR655503 AMN655503 AWJ655503 BGF655503 BQB655503 BZX655503 CJT655503 CTP655503 DDL655503 DNH655503 DXD655503 EGZ655503 EQV655503 FAR655503 FKN655503 FUJ655503 GEF655503 GOB655503 GXX655503 HHT655503 HRP655503 IBL655503 ILH655503 IVD655503 JEZ655503 JOV655503 JYR655503 KIN655503 KSJ655503 LCF655503 LMB655503 LVX655503 MFT655503 MPP655503 MZL655503 NJH655503 NTD655503 OCZ655503 OMV655503 OWR655503 PGN655503 PQJ655503 QAF655503 QKB655503 QTX655503 RDT655503 RNP655503 RXL655503 SHH655503 SRD655503 TAZ655503 TKV655503 TUR655503 UEN655503 UOJ655503 UYF655503 VIB655503 VRX655503 WBT655503 WLP655503 WVL655503 D721039 IZ721039 SV721039 ACR721039 AMN721039 AWJ721039 BGF721039 BQB721039 BZX721039 CJT721039 CTP721039 DDL721039 DNH721039 DXD721039 EGZ721039 EQV721039 FAR721039 FKN721039 FUJ721039 GEF721039 GOB721039 GXX721039 HHT721039 HRP721039 IBL721039 ILH721039 IVD721039 JEZ721039 JOV721039 JYR721039 KIN721039 KSJ721039 LCF721039 LMB721039 LVX721039 MFT721039 MPP721039 MZL721039 NJH721039 NTD721039 OCZ721039 OMV721039 OWR721039 PGN721039 PQJ721039 QAF721039 QKB721039 QTX721039 RDT721039 RNP721039 RXL721039 SHH721039 SRD721039 TAZ721039 TKV721039 TUR721039 UEN721039 UOJ721039 UYF721039 VIB721039 VRX721039 WBT721039 WLP721039 WVL721039 D786575 IZ786575 SV786575 ACR786575 AMN786575 AWJ786575 BGF786575 BQB786575 BZX786575 CJT786575 CTP786575 DDL786575 DNH786575 DXD786575 EGZ786575 EQV786575 FAR786575 FKN786575 FUJ786575 GEF786575 GOB786575 GXX786575 HHT786575 HRP786575 IBL786575 ILH786575 IVD786575 JEZ786575 JOV786575 JYR786575 KIN786575 KSJ786575 LCF786575 LMB786575 LVX786575 MFT786575 MPP786575 MZL786575 NJH786575 NTD786575 OCZ786575 OMV786575 OWR786575 PGN786575 PQJ786575 QAF786575 QKB786575 QTX786575 RDT786575 RNP786575 RXL786575 SHH786575 SRD786575 TAZ786575 TKV786575 TUR786575 UEN786575 UOJ786575 UYF786575 VIB786575 VRX786575 WBT786575 WLP786575 WVL786575 D852111 IZ852111 SV852111 ACR852111 AMN852111 AWJ852111 BGF852111 BQB852111 BZX852111 CJT852111 CTP852111 DDL852111 DNH852111 DXD852111 EGZ852111 EQV852111 FAR852111 FKN852111 FUJ852111 GEF852111 GOB852111 GXX852111 HHT852111 HRP852111 IBL852111 ILH852111 IVD852111 JEZ852111 JOV852111 JYR852111 KIN852111 KSJ852111 LCF852111 LMB852111 LVX852111 MFT852111 MPP852111 MZL852111 NJH852111 NTD852111 OCZ852111 OMV852111 OWR852111 PGN852111 PQJ852111 QAF852111 QKB852111 QTX852111 RDT852111 RNP852111 RXL852111 SHH852111 SRD852111 TAZ852111 TKV852111 TUR852111 UEN852111 UOJ852111 UYF852111 VIB852111 VRX852111 WBT852111 WLP852111 WVL852111 D917647 IZ917647 SV917647 ACR917647 AMN917647 AWJ917647 BGF917647 BQB917647 BZX917647 CJT917647 CTP917647 DDL917647 DNH917647 DXD917647 EGZ917647 EQV917647 FAR917647 FKN917647 FUJ917647 GEF917647 GOB917647 GXX917647 HHT917647 HRP917647 IBL917647 ILH917647 IVD917647 JEZ917647 JOV917647 JYR917647 KIN917647 KSJ917647 LCF917647 LMB917647 LVX917647 MFT917647 MPP917647 MZL917647 NJH917647 NTD917647 OCZ917647 OMV917647 OWR917647 PGN917647 PQJ917647 QAF917647 QKB917647 QTX917647 RDT917647 RNP917647 RXL917647 SHH917647 SRD917647 TAZ917647 TKV917647 TUR917647 UEN917647 UOJ917647 UYF917647 VIB917647 VRX917647 WBT917647 WLP917647 WVL917647 D983183 IZ983183 SV983183 ACR983183 AMN983183 AWJ983183 BGF983183 BQB983183 BZX983183 CJT983183 CTP983183 DDL983183 DNH983183 DXD983183 EGZ983183 EQV983183 FAR983183 FKN983183 FUJ983183 GEF983183 GOB983183 GXX983183 HHT983183 HRP983183 IBL983183 ILH983183 IVD983183 JEZ983183 JOV983183 JYR983183 KIN983183 KSJ983183 LCF983183 LMB983183 LVX983183 MFT983183 MPP983183 MZL983183 NJH983183 NTD983183 OCZ983183 OMV983183 OWR983183 PGN983183 PQJ983183 QAF983183 QKB983183 QTX983183 RDT983183 RNP983183 RXL983183 SHH983183 SRD983183 TAZ983183 TKV983183 TUR983183 UEN983183 UOJ983183 UYF983183 VIB983183 VRX983183 WBT983183 WLP983183 WVL983183">
      <formula1>$CE$20:$CE$24</formula1>
    </dataValidation>
    <dataValidation type="list" allowBlank="1" showInputMessage="1" showErrorMessage="1" sqref="D154 IZ154 SV154 ACR154 AMN154 AWJ154 BGF154 BQB154 BZX154 CJT154 CTP154 DDL154 DNH154 DXD154 EGZ154 EQV154 FAR154 FKN154 FUJ154 GEF154 GOB154 GXX154 HHT154 HRP154 IBL154 ILH154 IVD154 JEZ154 JOV154 JYR154 KIN154 KSJ154 LCF154 LMB154 LVX154 MFT154 MPP154 MZL154 NJH154 NTD154 OCZ154 OMV154 OWR154 PGN154 PQJ154 QAF154 QKB154 QTX154 RDT154 RNP154 RXL154 SHH154 SRD154 TAZ154 TKV154 TUR154 UEN154 UOJ154 UYF154 VIB154 VRX154 WBT154 WLP154 WVL154 D65690 IZ65690 SV65690 ACR65690 AMN65690 AWJ65690 BGF65690 BQB65690 BZX65690 CJT65690 CTP65690 DDL65690 DNH65690 DXD65690 EGZ65690 EQV65690 FAR65690 FKN65690 FUJ65690 GEF65690 GOB65690 GXX65690 HHT65690 HRP65690 IBL65690 ILH65690 IVD65690 JEZ65690 JOV65690 JYR65690 KIN65690 KSJ65690 LCF65690 LMB65690 LVX65690 MFT65690 MPP65690 MZL65690 NJH65690 NTD65690 OCZ65690 OMV65690 OWR65690 PGN65690 PQJ65690 QAF65690 QKB65690 QTX65690 RDT65690 RNP65690 RXL65690 SHH65690 SRD65690 TAZ65690 TKV65690 TUR65690 UEN65690 UOJ65690 UYF65690 VIB65690 VRX65690 WBT65690 WLP65690 WVL65690 D131226 IZ131226 SV131226 ACR131226 AMN131226 AWJ131226 BGF131226 BQB131226 BZX131226 CJT131226 CTP131226 DDL131226 DNH131226 DXD131226 EGZ131226 EQV131226 FAR131226 FKN131226 FUJ131226 GEF131226 GOB131226 GXX131226 HHT131226 HRP131226 IBL131226 ILH131226 IVD131226 JEZ131226 JOV131226 JYR131226 KIN131226 KSJ131226 LCF131226 LMB131226 LVX131226 MFT131226 MPP131226 MZL131226 NJH131226 NTD131226 OCZ131226 OMV131226 OWR131226 PGN131226 PQJ131226 QAF131226 QKB131226 QTX131226 RDT131226 RNP131226 RXL131226 SHH131226 SRD131226 TAZ131226 TKV131226 TUR131226 UEN131226 UOJ131226 UYF131226 VIB131226 VRX131226 WBT131226 WLP131226 WVL131226 D196762 IZ196762 SV196762 ACR196762 AMN196762 AWJ196762 BGF196762 BQB196762 BZX196762 CJT196762 CTP196762 DDL196762 DNH196762 DXD196762 EGZ196762 EQV196762 FAR196762 FKN196762 FUJ196762 GEF196762 GOB196762 GXX196762 HHT196762 HRP196762 IBL196762 ILH196762 IVD196762 JEZ196762 JOV196762 JYR196762 KIN196762 KSJ196762 LCF196762 LMB196762 LVX196762 MFT196762 MPP196762 MZL196762 NJH196762 NTD196762 OCZ196762 OMV196762 OWR196762 PGN196762 PQJ196762 QAF196762 QKB196762 QTX196762 RDT196762 RNP196762 RXL196762 SHH196762 SRD196762 TAZ196762 TKV196762 TUR196762 UEN196762 UOJ196762 UYF196762 VIB196762 VRX196762 WBT196762 WLP196762 WVL196762 D262298 IZ262298 SV262298 ACR262298 AMN262298 AWJ262298 BGF262298 BQB262298 BZX262298 CJT262298 CTP262298 DDL262298 DNH262298 DXD262298 EGZ262298 EQV262298 FAR262298 FKN262298 FUJ262298 GEF262298 GOB262298 GXX262298 HHT262298 HRP262298 IBL262298 ILH262298 IVD262298 JEZ262298 JOV262298 JYR262298 KIN262298 KSJ262298 LCF262298 LMB262298 LVX262298 MFT262298 MPP262298 MZL262298 NJH262298 NTD262298 OCZ262298 OMV262298 OWR262298 PGN262298 PQJ262298 QAF262298 QKB262298 QTX262298 RDT262298 RNP262298 RXL262298 SHH262298 SRD262298 TAZ262298 TKV262298 TUR262298 UEN262298 UOJ262298 UYF262298 VIB262298 VRX262298 WBT262298 WLP262298 WVL262298 D327834 IZ327834 SV327834 ACR327834 AMN327834 AWJ327834 BGF327834 BQB327834 BZX327834 CJT327834 CTP327834 DDL327834 DNH327834 DXD327834 EGZ327834 EQV327834 FAR327834 FKN327834 FUJ327834 GEF327834 GOB327834 GXX327834 HHT327834 HRP327834 IBL327834 ILH327834 IVD327834 JEZ327834 JOV327834 JYR327834 KIN327834 KSJ327834 LCF327834 LMB327834 LVX327834 MFT327834 MPP327834 MZL327834 NJH327834 NTD327834 OCZ327834 OMV327834 OWR327834 PGN327834 PQJ327834 QAF327834 QKB327834 QTX327834 RDT327834 RNP327834 RXL327834 SHH327834 SRD327834 TAZ327834 TKV327834 TUR327834 UEN327834 UOJ327834 UYF327834 VIB327834 VRX327834 WBT327834 WLP327834 WVL327834 D393370 IZ393370 SV393370 ACR393370 AMN393370 AWJ393370 BGF393370 BQB393370 BZX393370 CJT393370 CTP393370 DDL393370 DNH393370 DXD393370 EGZ393370 EQV393370 FAR393370 FKN393370 FUJ393370 GEF393370 GOB393370 GXX393370 HHT393370 HRP393370 IBL393370 ILH393370 IVD393370 JEZ393370 JOV393370 JYR393370 KIN393370 KSJ393370 LCF393370 LMB393370 LVX393370 MFT393370 MPP393370 MZL393370 NJH393370 NTD393370 OCZ393370 OMV393370 OWR393370 PGN393370 PQJ393370 QAF393370 QKB393370 QTX393370 RDT393370 RNP393370 RXL393370 SHH393370 SRD393370 TAZ393370 TKV393370 TUR393370 UEN393370 UOJ393370 UYF393370 VIB393370 VRX393370 WBT393370 WLP393370 WVL393370 D458906 IZ458906 SV458906 ACR458906 AMN458906 AWJ458906 BGF458906 BQB458906 BZX458906 CJT458906 CTP458906 DDL458906 DNH458906 DXD458906 EGZ458906 EQV458906 FAR458906 FKN458906 FUJ458906 GEF458906 GOB458906 GXX458906 HHT458906 HRP458906 IBL458906 ILH458906 IVD458906 JEZ458906 JOV458906 JYR458906 KIN458906 KSJ458906 LCF458906 LMB458906 LVX458906 MFT458906 MPP458906 MZL458906 NJH458906 NTD458906 OCZ458906 OMV458906 OWR458906 PGN458906 PQJ458906 QAF458906 QKB458906 QTX458906 RDT458906 RNP458906 RXL458906 SHH458906 SRD458906 TAZ458906 TKV458906 TUR458906 UEN458906 UOJ458906 UYF458906 VIB458906 VRX458906 WBT458906 WLP458906 WVL458906 D524442 IZ524442 SV524442 ACR524442 AMN524442 AWJ524442 BGF524442 BQB524442 BZX524442 CJT524442 CTP524442 DDL524442 DNH524442 DXD524442 EGZ524442 EQV524442 FAR524442 FKN524442 FUJ524442 GEF524442 GOB524442 GXX524442 HHT524442 HRP524442 IBL524442 ILH524442 IVD524442 JEZ524442 JOV524442 JYR524442 KIN524442 KSJ524442 LCF524442 LMB524442 LVX524442 MFT524442 MPP524442 MZL524442 NJH524442 NTD524442 OCZ524442 OMV524442 OWR524442 PGN524442 PQJ524442 QAF524442 QKB524442 QTX524442 RDT524442 RNP524442 RXL524442 SHH524442 SRD524442 TAZ524442 TKV524442 TUR524442 UEN524442 UOJ524442 UYF524442 VIB524442 VRX524442 WBT524442 WLP524442 WVL524442 D589978 IZ589978 SV589978 ACR589978 AMN589978 AWJ589978 BGF589978 BQB589978 BZX589978 CJT589978 CTP589978 DDL589978 DNH589978 DXD589978 EGZ589978 EQV589978 FAR589978 FKN589978 FUJ589978 GEF589978 GOB589978 GXX589978 HHT589978 HRP589978 IBL589978 ILH589978 IVD589978 JEZ589978 JOV589978 JYR589978 KIN589978 KSJ589978 LCF589978 LMB589978 LVX589978 MFT589978 MPP589978 MZL589978 NJH589978 NTD589978 OCZ589978 OMV589978 OWR589978 PGN589978 PQJ589978 QAF589978 QKB589978 QTX589978 RDT589978 RNP589978 RXL589978 SHH589978 SRD589978 TAZ589978 TKV589978 TUR589978 UEN589978 UOJ589978 UYF589978 VIB589978 VRX589978 WBT589978 WLP589978 WVL589978 D655514 IZ655514 SV655514 ACR655514 AMN655514 AWJ655514 BGF655514 BQB655514 BZX655514 CJT655514 CTP655514 DDL655514 DNH655514 DXD655514 EGZ655514 EQV655514 FAR655514 FKN655514 FUJ655514 GEF655514 GOB655514 GXX655514 HHT655514 HRP655514 IBL655514 ILH655514 IVD655514 JEZ655514 JOV655514 JYR655514 KIN655514 KSJ655514 LCF655514 LMB655514 LVX655514 MFT655514 MPP655514 MZL655514 NJH655514 NTD655514 OCZ655514 OMV655514 OWR655514 PGN655514 PQJ655514 QAF655514 QKB655514 QTX655514 RDT655514 RNP655514 RXL655514 SHH655514 SRD655514 TAZ655514 TKV655514 TUR655514 UEN655514 UOJ655514 UYF655514 VIB655514 VRX655514 WBT655514 WLP655514 WVL655514 D721050 IZ721050 SV721050 ACR721050 AMN721050 AWJ721050 BGF721050 BQB721050 BZX721050 CJT721050 CTP721050 DDL721050 DNH721050 DXD721050 EGZ721050 EQV721050 FAR721050 FKN721050 FUJ721050 GEF721050 GOB721050 GXX721050 HHT721050 HRP721050 IBL721050 ILH721050 IVD721050 JEZ721050 JOV721050 JYR721050 KIN721050 KSJ721050 LCF721050 LMB721050 LVX721050 MFT721050 MPP721050 MZL721050 NJH721050 NTD721050 OCZ721050 OMV721050 OWR721050 PGN721050 PQJ721050 QAF721050 QKB721050 QTX721050 RDT721050 RNP721050 RXL721050 SHH721050 SRD721050 TAZ721050 TKV721050 TUR721050 UEN721050 UOJ721050 UYF721050 VIB721050 VRX721050 WBT721050 WLP721050 WVL721050 D786586 IZ786586 SV786586 ACR786586 AMN786586 AWJ786586 BGF786586 BQB786586 BZX786586 CJT786586 CTP786586 DDL786586 DNH786586 DXD786586 EGZ786586 EQV786586 FAR786586 FKN786586 FUJ786586 GEF786586 GOB786586 GXX786586 HHT786586 HRP786586 IBL786586 ILH786586 IVD786586 JEZ786586 JOV786586 JYR786586 KIN786586 KSJ786586 LCF786586 LMB786586 LVX786586 MFT786586 MPP786586 MZL786586 NJH786586 NTD786586 OCZ786586 OMV786586 OWR786586 PGN786586 PQJ786586 QAF786586 QKB786586 QTX786586 RDT786586 RNP786586 RXL786586 SHH786586 SRD786586 TAZ786586 TKV786586 TUR786586 UEN786586 UOJ786586 UYF786586 VIB786586 VRX786586 WBT786586 WLP786586 WVL786586 D852122 IZ852122 SV852122 ACR852122 AMN852122 AWJ852122 BGF852122 BQB852122 BZX852122 CJT852122 CTP852122 DDL852122 DNH852122 DXD852122 EGZ852122 EQV852122 FAR852122 FKN852122 FUJ852122 GEF852122 GOB852122 GXX852122 HHT852122 HRP852122 IBL852122 ILH852122 IVD852122 JEZ852122 JOV852122 JYR852122 KIN852122 KSJ852122 LCF852122 LMB852122 LVX852122 MFT852122 MPP852122 MZL852122 NJH852122 NTD852122 OCZ852122 OMV852122 OWR852122 PGN852122 PQJ852122 QAF852122 QKB852122 QTX852122 RDT852122 RNP852122 RXL852122 SHH852122 SRD852122 TAZ852122 TKV852122 TUR852122 UEN852122 UOJ852122 UYF852122 VIB852122 VRX852122 WBT852122 WLP852122 WVL852122 D917658 IZ917658 SV917658 ACR917658 AMN917658 AWJ917658 BGF917658 BQB917658 BZX917658 CJT917658 CTP917658 DDL917658 DNH917658 DXD917658 EGZ917658 EQV917658 FAR917658 FKN917658 FUJ917658 GEF917658 GOB917658 GXX917658 HHT917658 HRP917658 IBL917658 ILH917658 IVD917658 JEZ917658 JOV917658 JYR917658 KIN917658 KSJ917658 LCF917658 LMB917658 LVX917658 MFT917658 MPP917658 MZL917658 NJH917658 NTD917658 OCZ917658 OMV917658 OWR917658 PGN917658 PQJ917658 QAF917658 QKB917658 QTX917658 RDT917658 RNP917658 RXL917658 SHH917658 SRD917658 TAZ917658 TKV917658 TUR917658 UEN917658 UOJ917658 UYF917658 VIB917658 VRX917658 WBT917658 WLP917658 WVL917658 D983194 IZ983194 SV983194 ACR983194 AMN983194 AWJ983194 BGF983194 BQB983194 BZX983194 CJT983194 CTP983194 DDL983194 DNH983194 DXD983194 EGZ983194 EQV983194 FAR983194 FKN983194 FUJ983194 GEF983194 GOB983194 GXX983194 HHT983194 HRP983194 IBL983194 ILH983194 IVD983194 JEZ983194 JOV983194 JYR983194 KIN983194 KSJ983194 LCF983194 LMB983194 LVX983194 MFT983194 MPP983194 MZL983194 NJH983194 NTD983194 OCZ983194 OMV983194 OWR983194 PGN983194 PQJ983194 QAF983194 QKB983194 QTX983194 RDT983194 RNP983194 RXL983194 SHH983194 SRD983194 TAZ983194 TKV983194 TUR983194 UEN983194 UOJ983194 UYF983194 VIB983194 VRX983194 WBT983194 WLP983194 WVL983194">
      <formula1>$CI$20:$CI$24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$CK$14:$CK$23</xm:f>
          </x14:formula1>
          <xm:sqref>H61:H66 JD61:JD66 SZ61:SZ66 ACV61:ACV66 AMR61:AMR66 AWN61:AWN66 BGJ61:BGJ66 BQF61:BQF66 CAB61:CAB66 CJX61:CJX66 CTT61:CTT66 DDP61:DDP66 DNL61:DNL66 DXH61:DXH66 EHD61:EHD66 EQZ61:EQZ66 FAV61:FAV66 FKR61:FKR66 FUN61:FUN66 GEJ61:GEJ66 GOF61:GOF66 GYB61:GYB66 HHX61:HHX66 HRT61:HRT66 IBP61:IBP66 ILL61:ILL66 IVH61:IVH66 JFD61:JFD66 JOZ61:JOZ66 JYV61:JYV66 KIR61:KIR66 KSN61:KSN66 LCJ61:LCJ66 LMF61:LMF66 LWB61:LWB66 MFX61:MFX66 MPT61:MPT66 MZP61:MZP66 NJL61:NJL66 NTH61:NTH66 ODD61:ODD66 OMZ61:OMZ66 OWV61:OWV66 PGR61:PGR66 PQN61:PQN66 QAJ61:QAJ66 QKF61:QKF66 QUB61:QUB66 RDX61:RDX66 RNT61:RNT66 RXP61:RXP66 SHL61:SHL66 SRH61:SRH66 TBD61:TBD66 TKZ61:TKZ66 TUV61:TUV66 UER61:UER66 UON61:UON66 UYJ61:UYJ66 VIF61:VIF66 VSB61:VSB66 WBX61:WBX66 WLT61:WLT66 WVP61:WVP66 H65597:H65602 JD65597:JD65602 SZ65597:SZ65602 ACV65597:ACV65602 AMR65597:AMR65602 AWN65597:AWN65602 BGJ65597:BGJ65602 BQF65597:BQF65602 CAB65597:CAB65602 CJX65597:CJX65602 CTT65597:CTT65602 DDP65597:DDP65602 DNL65597:DNL65602 DXH65597:DXH65602 EHD65597:EHD65602 EQZ65597:EQZ65602 FAV65597:FAV65602 FKR65597:FKR65602 FUN65597:FUN65602 GEJ65597:GEJ65602 GOF65597:GOF65602 GYB65597:GYB65602 HHX65597:HHX65602 HRT65597:HRT65602 IBP65597:IBP65602 ILL65597:ILL65602 IVH65597:IVH65602 JFD65597:JFD65602 JOZ65597:JOZ65602 JYV65597:JYV65602 KIR65597:KIR65602 KSN65597:KSN65602 LCJ65597:LCJ65602 LMF65597:LMF65602 LWB65597:LWB65602 MFX65597:MFX65602 MPT65597:MPT65602 MZP65597:MZP65602 NJL65597:NJL65602 NTH65597:NTH65602 ODD65597:ODD65602 OMZ65597:OMZ65602 OWV65597:OWV65602 PGR65597:PGR65602 PQN65597:PQN65602 QAJ65597:QAJ65602 QKF65597:QKF65602 QUB65597:QUB65602 RDX65597:RDX65602 RNT65597:RNT65602 RXP65597:RXP65602 SHL65597:SHL65602 SRH65597:SRH65602 TBD65597:TBD65602 TKZ65597:TKZ65602 TUV65597:TUV65602 UER65597:UER65602 UON65597:UON65602 UYJ65597:UYJ65602 VIF65597:VIF65602 VSB65597:VSB65602 WBX65597:WBX65602 WLT65597:WLT65602 WVP65597:WVP65602 H131133:H131138 JD131133:JD131138 SZ131133:SZ131138 ACV131133:ACV131138 AMR131133:AMR131138 AWN131133:AWN131138 BGJ131133:BGJ131138 BQF131133:BQF131138 CAB131133:CAB131138 CJX131133:CJX131138 CTT131133:CTT131138 DDP131133:DDP131138 DNL131133:DNL131138 DXH131133:DXH131138 EHD131133:EHD131138 EQZ131133:EQZ131138 FAV131133:FAV131138 FKR131133:FKR131138 FUN131133:FUN131138 GEJ131133:GEJ131138 GOF131133:GOF131138 GYB131133:GYB131138 HHX131133:HHX131138 HRT131133:HRT131138 IBP131133:IBP131138 ILL131133:ILL131138 IVH131133:IVH131138 JFD131133:JFD131138 JOZ131133:JOZ131138 JYV131133:JYV131138 KIR131133:KIR131138 KSN131133:KSN131138 LCJ131133:LCJ131138 LMF131133:LMF131138 LWB131133:LWB131138 MFX131133:MFX131138 MPT131133:MPT131138 MZP131133:MZP131138 NJL131133:NJL131138 NTH131133:NTH131138 ODD131133:ODD131138 OMZ131133:OMZ131138 OWV131133:OWV131138 PGR131133:PGR131138 PQN131133:PQN131138 QAJ131133:QAJ131138 QKF131133:QKF131138 QUB131133:QUB131138 RDX131133:RDX131138 RNT131133:RNT131138 RXP131133:RXP131138 SHL131133:SHL131138 SRH131133:SRH131138 TBD131133:TBD131138 TKZ131133:TKZ131138 TUV131133:TUV131138 UER131133:UER131138 UON131133:UON131138 UYJ131133:UYJ131138 VIF131133:VIF131138 VSB131133:VSB131138 WBX131133:WBX131138 WLT131133:WLT131138 WVP131133:WVP131138 H196669:H196674 JD196669:JD196674 SZ196669:SZ196674 ACV196669:ACV196674 AMR196669:AMR196674 AWN196669:AWN196674 BGJ196669:BGJ196674 BQF196669:BQF196674 CAB196669:CAB196674 CJX196669:CJX196674 CTT196669:CTT196674 DDP196669:DDP196674 DNL196669:DNL196674 DXH196669:DXH196674 EHD196669:EHD196674 EQZ196669:EQZ196674 FAV196669:FAV196674 FKR196669:FKR196674 FUN196669:FUN196674 GEJ196669:GEJ196674 GOF196669:GOF196674 GYB196669:GYB196674 HHX196669:HHX196674 HRT196669:HRT196674 IBP196669:IBP196674 ILL196669:ILL196674 IVH196669:IVH196674 JFD196669:JFD196674 JOZ196669:JOZ196674 JYV196669:JYV196674 KIR196669:KIR196674 KSN196669:KSN196674 LCJ196669:LCJ196674 LMF196669:LMF196674 LWB196669:LWB196674 MFX196669:MFX196674 MPT196669:MPT196674 MZP196669:MZP196674 NJL196669:NJL196674 NTH196669:NTH196674 ODD196669:ODD196674 OMZ196669:OMZ196674 OWV196669:OWV196674 PGR196669:PGR196674 PQN196669:PQN196674 QAJ196669:QAJ196674 QKF196669:QKF196674 QUB196669:QUB196674 RDX196669:RDX196674 RNT196669:RNT196674 RXP196669:RXP196674 SHL196669:SHL196674 SRH196669:SRH196674 TBD196669:TBD196674 TKZ196669:TKZ196674 TUV196669:TUV196674 UER196669:UER196674 UON196669:UON196674 UYJ196669:UYJ196674 VIF196669:VIF196674 VSB196669:VSB196674 WBX196669:WBX196674 WLT196669:WLT196674 WVP196669:WVP196674 H262205:H262210 JD262205:JD262210 SZ262205:SZ262210 ACV262205:ACV262210 AMR262205:AMR262210 AWN262205:AWN262210 BGJ262205:BGJ262210 BQF262205:BQF262210 CAB262205:CAB262210 CJX262205:CJX262210 CTT262205:CTT262210 DDP262205:DDP262210 DNL262205:DNL262210 DXH262205:DXH262210 EHD262205:EHD262210 EQZ262205:EQZ262210 FAV262205:FAV262210 FKR262205:FKR262210 FUN262205:FUN262210 GEJ262205:GEJ262210 GOF262205:GOF262210 GYB262205:GYB262210 HHX262205:HHX262210 HRT262205:HRT262210 IBP262205:IBP262210 ILL262205:ILL262210 IVH262205:IVH262210 JFD262205:JFD262210 JOZ262205:JOZ262210 JYV262205:JYV262210 KIR262205:KIR262210 KSN262205:KSN262210 LCJ262205:LCJ262210 LMF262205:LMF262210 LWB262205:LWB262210 MFX262205:MFX262210 MPT262205:MPT262210 MZP262205:MZP262210 NJL262205:NJL262210 NTH262205:NTH262210 ODD262205:ODD262210 OMZ262205:OMZ262210 OWV262205:OWV262210 PGR262205:PGR262210 PQN262205:PQN262210 QAJ262205:QAJ262210 QKF262205:QKF262210 QUB262205:QUB262210 RDX262205:RDX262210 RNT262205:RNT262210 RXP262205:RXP262210 SHL262205:SHL262210 SRH262205:SRH262210 TBD262205:TBD262210 TKZ262205:TKZ262210 TUV262205:TUV262210 UER262205:UER262210 UON262205:UON262210 UYJ262205:UYJ262210 VIF262205:VIF262210 VSB262205:VSB262210 WBX262205:WBX262210 WLT262205:WLT262210 WVP262205:WVP262210 H327741:H327746 JD327741:JD327746 SZ327741:SZ327746 ACV327741:ACV327746 AMR327741:AMR327746 AWN327741:AWN327746 BGJ327741:BGJ327746 BQF327741:BQF327746 CAB327741:CAB327746 CJX327741:CJX327746 CTT327741:CTT327746 DDP327741:DDP327746 DNL327741:DNL327746 DXH327741:DXH327746 EHD327741:EHD327746 EQZ327741:EQZ327746 FAV327741:FAV327746 FKR327741:FKR327746 FUN327741:FUN327746 GEJ327741:GEJ327746 GOF327741:GOF327746 GYB327741:GYB327746 HHX327741:HHX327746 HRT327741:HRT327746 IBP327741:IBP327746 ILL327741:ILL327746 IVH327741:IVH327746 JFD327741:JFD327746 JOZ327741:JOZ327746 JYV327741:JYV327746 KIR327741:KIR327746 KSN327741:KSN327746 LCJ327741:LCJ327746 LMF327741:LMF327746 LWB327741:LWB327746 MFX327741:MFX327746 MPT327741:MPT327746 MZP327741:MZP327746 NJL327741:NJL327746 NTH327741:NTH327746 ODD327741:ODD327746 OMZ327741:OMZ327746 OWV327741:OWV327746 PGR327741:PGR327746 PQN327741:PQN327746 QAJ327741:QAJ327746 QKF327741:QKF327746 QUB327741:QUB327746 RDX327741:RDX327746 RNT327741:RNT327746 RXP327741:RXP327746 SHL327741:SHL327746 SRH327741:SRH327746 TBD327741:TBD327746 TKZ327741:TKZ327746 TUV327741:TUV327746 UER327741:UER327746 UON327741:UON327746 UYJ327741:UYJ327746 VIF327741:VIF327746 VSB327741:VSB327746 WBX327741:WBX327746 WLT327741:WLT327746 WVP327741:WVP327746 H393277:H393282 JD393277:JD393282 SZ393277:SZ393282 ACV393277:ACV393282 AMR393277:AMR393282 AWN393277:AWN393282 BGJ393277:BGJ393282 BQF393277:BQF393282 CAB393277:CAB393282 CJX393277:CJX393282 CTT393277:CTT393282 DDP393277:DDP393282 DNL393277:DNL393282 DXH393277:DXH393282 EHD393277:EHD393282 EQZ393277:EQZ393282 FAV393277:FAV393282 FKR393277:FKR393282 FUN393277:FUN393282 GEJ393277:GEJ393282 GOF393277:GOF393282 GYB393277:GYB393282 HHX393277:HHX393282 HRT393277:HRT393282 IBP393277:IBP393282 ILL393277:ILL393282 IVH393277:IVH393282 JFD393277:JFD393282 JOZ393277:JOZ393282 JYV393277:JYV393282 KIR393277:KIR393282 KSN393277:KSN393282 LCJ393277:LCJ393282 LMF393277:LMF393282 LWB393277:LWB393282 MFX393277:MFX393282 MPT393277:MPT393282 MZP393277:MZP393282 NJL393277:NJL393282 NTH393277:NTH393282 ODD393277:ODD393282 OMZ393277:OMZ393282 OWV393277:OWV393282 PGR393277:PGR393282 PQN393277:PQN393282 QAJ393277:QAJ393282 QKF393277:QKF393282 QUB393277:QUB393282 RDX393277:RDX393282 RNT393277:RNT393282 RXP393277:RXP393282 SHL393277:SHL393282 SRH393277:SRH393282 TBD393277:TBD393282 TKZ393277:TKZ393282 TUV393277:TUV393282 UER393277:UER393282 UON393277:UON393282 UYJ393277:UYJ393282 VIF393277:VIF393282 VSB393277:VSB393282 WBX393277:WBX393282 WLT393277:WLT393282 WVP393277:WVP393282 H458813:H458818 JD458813:JD458818 SZ458813:SZ458818 ACV458813:ACV458818 AMR458813:AMR458818 AWN458813:AWN458818 BGJ458813:BGJ458818 BQF458813:BQF458818 CAB458813:CAB458818 CJX458813:CJX458818 CTT458813:CTT458818 DDP458813:DDP458818 DNL458813:DNL458818 DXH458813:DXH458818 EHD458813:EHD458818 EQZ458813:EQZ458818 FAV458813:FAV458818 FKR458813:FKR458818 FUN458813:FUN458818 GEJ458813:GEJ458818 GOF458813:GOF458818 GYB458813:GYB458818 HHX458813:HHX458818 HRT458813:HRT458818 IBP458813:IBP458818 ILL458813:ILL458818 IVH458813:IVH458818 JFD458813:JFD458818 JOZ458813:JOZ458818 JYV458813:JYV458818 KIR458813:KIR458818 KSN458813:KSN458818 LCJ458813:LCJ458818 LMF458813:LMF458818 LWB458813:LWB458818 MFX458813:MFX458818 MPT458813:MPT458818 MZP458813:MZP458818 NJL458813:NJL458818 NTH458813:NTH458818 ODD458813:ODD458818 OMZ458813:OMZ458818 OWV458813:OWV458818 PGR458813:PGR458818 PQN458813:PQN458818 QAJ458813:QAJ458818 QKF458813:QKF458818 QUB458813:QUB458818 RDX458813:RDX458818 RNT458813:RNT458818 RXP458813:RXP458818 SHL458813:SHL458818 SRH458813:SRH458818 TBD458813:TBD458818 TKZ458813:TKZ458818 TUV458813:TUV458818 UER458813:UER458818 UON458813:UON458818 UYJ458813:UYJ458818 VIF458813:VIF458818 VSB458813:VSB458818 WBX458813:WBX458818 WLT458813:WLT458818 WVP458813:WVP458818 H524349:H524354 JD524349:JD524354 SZ524349:SZ524354 ACV524349:ACV524354 AMR524349:AMR524354 AWN524349:AWN524354 BGJ524349:BGJ524354 BQF524349:BQF524354 CAB524349:CAB524354 CJX524349:CJX524354 CTT524349:CTT524354 DDP524349:DDP524354 DNL524349:DNL524354 DXH524349:DXH524354 EHD524349:EHD524354 EQZ524349:EQZ524354 FAV524349:FAV524354 FKR524349:FKR524354 FUN524349:FUN524354 GEJ524349:GEJ524354 GOF524349:GOF524354 GYB524349:GYB524354 HHX524349:HHX524354 HRT524349:HRT524354 IBP524349:IBP524354 ILL524349:ILL524354 IVH524349:IVH524354 JFD524349:JFD524354 JOZ524349:JOZ524354 JYV524349:JYV524354 KIR524349:KIR524354 KSN524349:KSN524354 LCJ524349:LCJ524354 LMF524349:LMF524354 LWB524349:LWB524354 MFX524349:MFX524354 MPT524349:MPT524354 MZP524349:MZP524354 NJL524349:NJL524354 NTH524349:NTH524354 ODD524349:ODD524354 OMZ524349:OMZ524354 OWV524349:OWV524354 PGR524349:PGR524354 PQN524349:PQN524354 QAJ524349:QAJ524354 QKF524349:QKF524354 QUB524349:QUB524354 RDX524349:RDX524354 RNT524349:RNT524354 RXP524349:RXP524354 SHL524349:SHL524354 SRH524349:SRH524354 TBD524349:TBD524354 TKZ524349:TKZ524354 TUV524349:TUV524354 UER524349:UER524354 UON524349:UON524354 UYJ524349:UYJ524354 VIF524349:VIF524354 VSB524349:VSB524354 WBX524349:WBX524354 WLT524349:WLT524354 WVP524349:WVP524354 H589885:H589890 JD589885:JD589890 SZ589885:SZ589890 ACV589885:ACV589890 AMR589885:AMR589890 AWN589885:AWN589890 BGJ589885:BGJ589890 BQF589885:BQF589890 CAB589885:CAB589890 CJX589885:CJX589890 CTT589885:CTT589890 DDP589885:DDP589890 DNL589885:DNL589890 DXH589885:DXH589890 EHD589885:EHD589890 EQZ589885:EQZ589890 FAV589885:FAV589890 FKR589885:FKR589890 FUN589885:FUN589890 GEJ589885:GEJ589890 GOF589885:GOF589890 GYB589885:GYB589890 HHX589885:HHX589890 HRT589885:HRT589890 IBP589885:IBP589890 ILL589885:ILL589890 IVH589885:IVH589890 JFD589885:JFD589890 JOZ589885:JOZ589890 JYV589885:JYV589890 KIR589885:KIR589890 KSN589885:KSN589890 LCJ589885:LCJ589890 LMF589885:LMF589890 LWB589885:LWB589890 MFX589885:MFX589890 MPT589885:MPT589890 MZP589885:MZP589890 NJL589885:NJL589890 NTH589885:NTH589890 ODD589885:ODD589890 OMZ589885:OMZ589890 OWV589885:OWV589890 PGR589885:PGR589890 PQN589885:PQN589890 QAJ589885:QAJ589890 QKF589885:QKF589890 QUB589885:QUB589890 RDX589885:RDX589890 RNT589885:RNT589890 RXP589885:RXP589890 SHL589885:SHL589890 SRH589885:SRH589890 TBD589885:TBD589890 TKZ589885:TKZ589890 TUV589885:TUV589890 UER589885:UER589890 UON589885:UON589890 UYJ589885:UYJ589890 VIF589885:VIF589890 VSB589885:VSB589890 WBX589885:WBX589890 WLT589885:WLT589890 WVP589885:WVP589890 H655421:H655426 JD655421:JD655426 SZ655421:SZ655426 ACV655421:ACV655426 AMR655421:AMR655426 AWN655421:AWN655426 BGJ655421:BGJ655426 BQF655421:BQF655426 CAB655421:CAB655426 CJX655421:CJX655426 CTT655421:CTT655426 DDP655421:DDP655426 DNL655421:DNL655426 DXH655421:DXH655426 EHD655421:EHD655426 EQZ655421:EQZ655426 FAV655421:FAV655426 FKR655421:FKR655426 FUN655421:FUN655426 GEJ655421:GEJ655426 GOF655421:GOF655426 GYB655421:GYB655426 HHX655421:HHX655426 HRT655421:HRT655426 IBP655421:IBP655426 ILL655421:ILL655426 IVH655421:IVH655426 JFD655421:JFD655426 JOZ655421:JOZ655426 JYV655421:JYV655426 KIR655421:KIR655426 KSN655421:KSN655426 LCJ655421:LCJ655426 LMF655421:LMF655426 LWB655421:LWB655426 MFX655421:MFX655426 MPT655421:MPT655426 MZP655421:MZP655426 NJL655421:NJL655426 NTH655421:NTH655426 ODD655421:ODD655426 OMZ655421:OMZ655426 OWV655421:OWV655426 PGR655421:PGR655426 PQN655421:PQN655426 QAJ655421:QAJ655426 QKF655421:QKF655426 QUB655421:QUB655426 RDX655421:RDX655426 RNT655421:RNT655426 RXP655421:RXP655426 SHL655421:SHL655426 SRH655421:SRH655426 TBD655421:TBD655426 TKZ655421:TKZ655426 TUV655421:TUV655426 UER655421:UER655426 UON655421:UON655426 UYJ655421:UYJ655426 VIF655421:VIF655426 VSB655421:VSB655426 WBX655421:WBX655426 WLT655421:WLT655426 WVP655421:WVP655426 H720957:H720962 JD720957:JD720962 SZ720957:SZ720962 ACV720957:ACV720962 AMR720957:AMR720962 AWN720957:AWN720962 BGJ720957:BGJ720962 BQF720957:BQF720962 CAB720957:CAB720962 CJX720957:CJX720962 CTT720957:CTT720962 DDP720957:DDP720962 DNL720957:DNL720962 DXH720957:DXH720962 EHD720957:EHD720962 EQZ720957:EQZ720962 FAV720957:FAV720962 FKR720957:FKR720962 FUN720957:FUN720962 GEJ720957:GEJ720962 GOF720957:GOF720962 GYB720957:GYB720962 HHX720957:HHX720962 HRT720957:HRT720962 IBP720957:IBP720962 ILL720957:ILL720962 IVH720957:IVH720962 JFD720957:JFD720962 JOZ720957:JOZ720962 JYV720957:JYV720962 KIR720957:KIR720962 KSN720957:KSN720962 LCJ720957:LCJ720962 LMF720957:LMF720962 LWB720957:LWB720962 MFX720957:MFX720962 MPT720957:MPT720962 MZP720957:MZP720962 NJL720957:NJL720962 NTH720957:NTH720962 ODD720957:ODD720962 OMZ720957:OMZ720962 OWV720957:OWV720962 PGR720957:PGR720962 PQN720957:PQN720962 QAJ720957:QAJ720962 QKF720957:QKF720962 QUB720957:QUB720962 RDX720957:RDX720962 RNT720957:RNT720962 RXP720957:RXP720962 SHL720957:SHL720962 SRH720957:SRH720962 TBD720957:TBD720962 TKZ720957:TKZ720962 TUV720957:TUV720962 UER720957:UER720962 UON720957:UON720962 UYJ720957:UYJ720962 VIF720957:VIF720962 VSB720957:VSB720962 WBX720957:WBX720962 WLT720957:WLT720962 WVP720957:WVP720962 H786493:H786498 JD786493:JD786498 SZ786493:SZ786498 ACV786493:ACV786498 AMR786493:AMR786498 AWN786493:AWN786498 BGJ786493:BGJ786498 BQF786493:BQF786498 CAB786493:CAB786498 CJX786493:CJX786498 CTT786493:CTT786498 DDP786493:DDP786498 DNL786493:DNL786498 DXH786493:DXH786498 EHD786493:EHD786498 EQZ786493:EQZ786498 FAV786493:FAV786498 FKR786493:FKR786498 FUN786493:FUN786498 GEJ786493:GEJ786498 GOF786493:GOF786498 GYB786493:GYB786498 HHX786493:HHX786498 HRT786493:HRT786498 IBP786493:IBP786498 ILL786493:ILL786498 IVH786493:IVH786498 JFD786493:JFD786498 JOZ786493:JOZ786498 JYV786493:JYV786498 KIR786493:KIR786498 KSN786493:KSN786498 LCJ786493:LCJ786498 LMF786493:LMF786498 LWB786493:LWB786498 MFX786493:MFX786498 MPT786493:MPT786498 MZP786493:MZP786498 NJL786493:NJL786498 NTH786493:NTH786498 ODD786493:ODD786498 OMZ786493:OMZ786498 OWV786493:OWV786498 PGR786493:PGR786498 PQN786493:PQN786498 QAJ786493:QAJ786498 QKF786493:QKF786498 QUB786493:QUB786498 RDX786493:RDX786498 RNT786493:RNT786498 RXP786493:RXP786498 SHL786493:SHL786498 SRH786493:SRH786498 TBD786493:TBD786498 TKZ786493:TKZ786498 TUV786493:TUV786498 UER786493:UER786498 UON786493:UON786498 UYJ786493:UYJ786498 VIF786493:VIF786498 VSB786493:VSB786498 WBX786493:WBX786498 WLT786493:WLT786498 WVP786493:WVP786498 H852029:H852034 JD852029:JD852034 SZ852029:SZ852034 ACV852029:ACV852034 AMR852029:AMR852034 AWN852029:AWN852034 BGJ852029:BGJ852034 BQF852029:BQF852034 CAB852029:CAB852034 CJX852029:CJX852034 CTT852029:CTT852034 DDP852029:DDP852034 DNL852029:DNL852034 DXH852029:DXH852034 EHD852029:EHD852034 EQZ852029:EQZ852034 FAV852029:FAV852034 FKR852029:FKR852034 FUN852029:FUN852034 GEJ852029:GEJ852034 GOF852029:GOF852034 GYB852029:GYB852034 HHX852029:HHX852034 HRT852029:HRT852034 IBP852029:IBP852034 ILL852029:ILL852034 IVH852029:IVH852034 JFD852029:JFD852034 JOZ852029:JOZ852034 JYV852029:JYV852034 KIR852029:KIR852034 KSN852029:KSN852034 LCJ852029:LCJ852034 LMF852029:LMF852034 LWB852029:LWB852034 MFX852029:MFX852034 MPT852029:MPT852034 MZP852029:MZP852034 NJL852029:NJL852034 NTH852029:NTH852034 ODD852029:ODD852034 OMZ852029:OMZ852034 OWV852029:OWV852034 PGR852029:PGR852034 PQN852029:PQN852034 QAJ852029:QAJ852034 QKF852029:QKF852034 QUB852029:QUB852034 RDX852029:RDX852034 RNT852029:RNT852034 RXP852029:RXP852034 SHL852029:SHL852034 SRH852029:SRH852034 TBD852029:TBD852034 TKZ852029:TKZ852034 TUV852029:TUV852034 UER852029:UER852034 UON852029:UON852034 UYJ852029:UYJ852034 VIF852029:VIF852034 VSB852029:VSB852034 WBX852029:WBX852034 WLT852029:WLT852034 WVP852029:WVP852034 H917565:H917570 JD917565:JD917570 SZ917565:SZ917570 ACV917565:ACV917570 AMR917565:AMR917570 AWN917565:AWN917570 BGJ917565:BGJ917570 BQF917565:BQF917570 CAB917565:CAB917570 CJX917565:CJX917570 CTT917565:CTT917570 DDP917565:DDP917570 DNL917565:DNL917570 DXH917565:DXH917570 EHD917565:EHD917570 EQZ917565:EQZ917570 FAV917565:FAV917570 FKR917565:FKR917570 FUN917565:FUN917570 GEJ917565:GEJ917570 GOF917565:GOF917570 GYB917565:GYB917570 HHX917565:HHX917570 HRT917565:HRT917570 IBP917565:IBP917570 ILL917565:ILL917570 IVH917565:IVH917570 JFD917565:JFD917570 JOZ917565:JOZ917570 JYV917565:JYV917570 KIR917565:KIR917570 KSN917565:KSN917570 LCJ917565:LCJ917570 LMF917565:LMF917570 LWB917565:LWB917570 MFX917565:MFX917570 MPT917565:MPT917570 MZP917565:MZP917570 NJL917565:NJL917570 NTH917565:NTH917570 ODD917565:ODD917570 OMZ917565:OMZ917570 OWV917565:OWV917570 PGR917565:PGR917570 PQN917565:PQN917570 QAJ917565:QAJ917570 QKF917565:QKF917570 QUB917565:QUB917570 RDX917565:RDX917570 RNT917565:RNT917570 RXP917565:RXP917570 SHL917565:SHL917570 SRH917565:SRH917570 TBD917565:TBD917570 TKZ917565:TKZ917570 TUV917565:TUV917570 UER917565:UER917570 UON917565:UON917570 UYJ917565:UYJ917570 VIF917565:VIF917570 VSB917565:VSB917570 WBX917565:WBX917570 WLT917565:WLT917570 WVP917565:WVP917570 H983101:H983106 JD983101:JD983106 SZ983101:SZ983106 ACV983101:ACV983106 AMR983101:AMR983106 AWN983101:AWN983106 BGJ983101:BGJ983106 BQF983101:BQF983106 CAB983101:CAB983106 CJX983101:CJX983106 CTT983101:CTT983106 DDP983101:DDP983106 DNL983101:DNL983106 DXH983101:DXH983106 EHD983101:EHD983106 EQZ983101:EQZ983106 FAV983101:FAV983106 FKR983101:FKR983106 FUN983101:FUN983106 GEJ983101:GEJ983106 GOF983101:GOF983106 GYB983101:GYB983106 HHX983101:HHX983106 HRT983101:HRT983106 IBP983101:IBP983106 ILL983101:ILL983106 IVH983101:IVH983106 JFD983101:JFD983106 JOZ983101:JOZ983106 JYV983101:JYV983106 KIR983101:KIR983106 KSN983101:KSN983106 LCJ983101:LCJ983106 LMF983101:LMF983106 LWB983101:LWB983106 MFX983101:MFX983106 MPT983101:MPT983106 MZP983101:MZP983106 NJL983101:NJL983106 NTH983101:NTH983106 ODD983101:ODD983106 OMZ983101:OMZ983106 OWV983101:OWV983106 PGR983101:PGR983106 PQN983101:PQN983106 QAJ983101:QAJ983106 QKF983101:QKF983106 QUB983101:QUB983106 RDX983101:RDX983106 RNT983101:RNT983106 RXP983101:RXP983106 SHL983101:SHL983106 SRH983101:SRH983106 TBD983101:TBD983106 TKZ983101:TKZ983106 TUV983101:TUV983106 UER983101:UER983106 UON983101:UON983106 UYJ983101:UYJ983106 VIF983101:VIF983106 VSB983101:VSB983106 WBX983101:WBX983106 WLT983101:WLT983106 WVP983101:WVP983106 H74:H76 JD74:JD76 SZ74:SZ76 ACV74:ACV76 AMR74:AMR76 AWN74:AWN76 BGJ74:BGJ76 BQF74:BQF76 CAB74:CAB76 CJX74:CJX76 CTT74:CTT76 DDP74:DDP76 DNL74:DNL76 DXH74:DXH76 EHD74:EHD76 EQZ74:EQZ76 FAV74:FAV76 FKR74:FKR76 FUN74:FUN76 GEJ74:GEJ76 GOF74:GOF76 GYB74:GYB76 HHX74:HHX76 HRT74:HRT76 IBP74:IBP76 ILL74:ILL76 IVH74:IVH76 JFD74:JFD76 JOZ74:JOZ76 JYV74:JYV76 KIR74:KIR76 KSN74:KSN76 LCJ74:LCJ76 LMF74:LMF76 LWB74:LWB76 MFX74:MFX76 MPT74:MPT76 MZP74:MZP76 NJL74:NJL76 NTH74:NTH76 ODD74:ODD76 OMZ74:OMZ76 OWV74:OWV76 PGR74:PGR76 PQN74:PQN76 QAJ74:QAJ76 QKF74:QKF76 QUB74:QUB76 RDX74:RDX76 RNT74:RNT76 RXP74:RXP76 SHL74:SHL76 SRH74:SRH76 TBD74:TBD76 TKZ74:TKZ76 TUV74:TUV76 UER74:UER76 UON74:UON76 UYJ74:UYJ76 VIF74:VIF76 VSB74:VSB76 WBX74:WBX76 WLT74:WLT76 WVP74:WVP76 H65610:H65612 JD65610:JD65612 SZ65610:SZ65612 ACV65610:ACV65612 AMR65610:AMR65612 AWN65610:AWN65612 BGJ65610:BGJ65612 BQF65610:BQF65612 CAB65610:CAB65612 CJX65610:CJX65612 CTT65610:CTT65612 DDP65610:DDP65612 DNL65610:DNL65612 DXH65610:DXH65612 EHD65610:EHD65612 EQZ65610:EQZ65612 FAV65610:FAV65612 FKR65610:FKR65612 FUN65610:FUN65612 GEJ65610:GEJ65612 GOF65610:GOF65612 GYB65610:GYB65612 HHX65610:HHX65612 HRT65610:HRT65612 IBP65610:IBP65612 ILL65610:ILL65612 IVH65610:IVH65612 JFD65610:JFD65612 JOZ65610:JOZ65612 JYV65610:JYV65612 KIR65610:KIR65612 KSN65610:KSN65612 LCJ65610:LCJ65612 LMF65610:LMF65612 LWB65610:LWB65612 MFX65610:MFX65612 MPT65610:MPT65612 MZP65610:MZP65612 NJL65610:NJL65612 NTH65610:NTH65612 ODD65610:ODD65612 OMZ65610:OMZ65612 OWV65610:OWV65612 PGR65610:PGR65612 PQN65610:PQN65612 QAJ65610:QAJ65612 QKF65610:QKF65612 QUB65610:QUB65612 RDX65610:RDX65612 RNT65610:RNT65612 RXP65610:RXP65612 SHL65610:SHL65612 SRH65610:SRH65612 TBD65610:TBD65612 TKZ65610:TKZ65612 TUV65610:TUV65612 UER65610:UER65612 UON65610:UON65612 UYJ65610:UYJ65612 VIF65610:VIF65612 VSB65610:VSB65612 WBX65610:WBX65612 WLT65610:WLT65612 WVP65610:WVP65612 H131146:H131148 JD131146:JD131148 SZ131146:SZ131148 ACV131146:ACV131148 AMR131146:AMR131148 AWN131146:AWN131148 BGJ131146:BGJ131148 BQF131146:BQF131148 CAB131146:CAB131148 CJX131146:CJX131148 CTT131146:CTT131148 DDP131146:DDP131148 DNL131146:DNL131148 DXH131146:DXH131148 EHD131146:EHD131148 EQZ131146:EQZ131148 FAV131146:FAV131148 FKR131146:FKR131148 FUN131146:FUN131148 GEJ131146:GEJ131148 GOF131146:GOF131148 GYB131146:GYB131148 HHX131146:HHX131148 HRT131146:HRT131148 IBP131146:IBP131148 ILL131146:ILL131148 IVH131146:IVH131148 JFD131146:JFD131148 JOZ131146:JOZ131148 JYV131146:JYV131148 KIR131146:KIR131148 KSN131146:KSN131148 LCJ131146:LCJ131148 LMF131146:LMF131148 LWB131146:LWB131148 MFX131146:MFX131148 MPT131146:MPT131148 MZP131146:MZP131148 NJL131146:NJL131148 NTH131146:NTH131148 ODD131146:ODD131148 OMZ131146:OMZ131148 OWV131146:OWV131148 PGR131146:PGR131148 PQN131146:PQN131148 QAJ131146:QAJ131148 QKF131146:QKF131148 QUB131146:QUB131148 RDX131146:RDX131148 RNT131146:RNT131148 RXP131146:RXP131148 SHL131146:SHL131148 SRH131146:SRH131148 TBD131146:TBD131148 TKZ131146:TKZ131148 TUV131146:TUV131148 UER131146:UER131148 UON131146:UON131148 UYJ131146:UYJ131148 VIF131146:VIF131148 VSB131146:VSB131148 WBX131146:WBX131148 WLT131146:WLT131148 WVP131146:WVP131148 H196682:H196684 JD196682:JD196684 SZ196682:SZ196684 ACV196682:ACV196684 AMR196682:AMR196684 AWN196682:AWN196684 BGJ196682:BGJ196684 BQF196682:BQF196684 CAB196682:CAB196684 CJX196682:CJX196684 CTT196682:CTT196684 DDP196682:DDP196684 DNL196682:DNL196684 DXH196682:DXH196684 EHD196682:EHD196684 EQZ196682:EQZ196684 FAV196682:FAV196684 FKR196682:FKR196684 FUN196682:FUN196684 GEJ196682:GEJ196684 GOF196682:GOF196684 GYB196682:GYB196684 HHX196682:HHX196684 HRT196682:HRT196684 IBP196682:IBP196684 ILL196682:ILL196684 IVH196682:IVH196684 JFD196682:JFD196684 JOZ196682:JOZ196684 JYV196682:JYV196684 KIR196682:KIR196684 KSN196682:KSN196684 LCJ196682:LCJ196684 LMF196682:LMF196684 LWB196682:LWB196684 MFX196682:MFX196684 MPT196682:MPT196684 MZP196682:MZP196684 NJL196682:NJL196684 NTH196682:NTH196684 ODD196682:ODD196684 OMZ196682:OMZ196684 OWV196682:OWV196684 PGR196682:PGR196684 PQN196682:PQN196684 QAJ196682:QAJ196684 QKF196682:QKF196684 QUB196682:QUB196684 RDX196682:RDX196684 RNT196682:RNT196684 RXP196682:RXP196684 SHL196682:SHL196684 SRH196682:SRH196684 TBD196682:TBD196684 TKZ196682:TKZ196684 TUV196682:TUV196684 UER196682:UER196684 UON196682:UON196684 UYJ196682:UYJ196684 VIF196682:VIF196684 VSB196682:VSB196684 WBX196682:WBX196684 WLT196682:WLT196684 WVP196682:WVP196684 H262218:H262220 JD262218:JD262220 SZ262218:SZ262220 ACV262218:ACV262220 AMR262218:AMR262220 AWN262218:AWN262220 BGJ262218:BGJ262220 BQF262218:BQF262220 CAB262218:CAB262220 CJX262218:CJX262220 CTT262218:CTT262220 DDP262218:DDP262220 DNL262218:DNL262220 DXH262218:DXH262220 EHD262218:EHD262220 EQZ262218:EQZ262220 FAV262218:FAV262220 FKR262218:FKR262220 FUN262218:FUN262220 GEJ262218:GEJ262220 GOF262218:GOF262220 GYB262218:GYB262220 HHX262218:HHX262220 HRT262218:HRT262220 IBP262218:IBP262220 ILL262218:ILL262220 IVH262218:IVH262220 JFD262218:JFD262220 JOZ262218:JOZ262220 JYV262218:JYV262220 KIR262218:KIR262220 KSN262218:KSN262220 LCJ262218:LCJ262220 LMF262218:LMF262220 LWB262218:LWB262220 MFX262218:MFX262220 MPT262218:MPT262220 MZP262218:MZP262220 NJL262218:NJL262220 NTH262218:NTH262220 ODD262218:ODD262220 OMZ262218:OMZ262220 OWV262218:OWV262220 PGR262218:PGR262220 PQN262218:PQN262220 QAJ262218:QAJ262220 QKF262218:QKF262220 QUB262218:QUB262220 RDX262218:RDX262220 RNT262218:RNT262220 RXP262218:RXP262220 SHL262218:SHL262220 SRH262218:SRH262220 TBD262218:TBD262220 TKZ262218:TKZ262220 TUV262218:TUV262220 UER262218:UER262220 UON262218:UON262220 UYJ262218:UYJ262220 VIF262218:VIF262220 VSB262218:VSB262220 WBX262218:WBX262220 WLT262218:WLT262220 WVP262218:WVP262220 H327754:H327756 JD327754:JD327756 SZ327754:SZ327756 ACV327754:ACV327756 AMR327754:AMR327756 AWN327754:AWN327756 BGJ327754:BGJ327756 BQF327754:BQF327756 CAB327754:CAB327756 CJX327754:CJX327756 CTT327754:CTT327756 DDP327754:DDP327756 DNL327754:DNL327756 DXH327754:DXH327756 EHD327754:EHD327756 EQZ327754:EQZ327756 FAV327754:FAV327756 FKR327754:FKR327756 FUN327754:FUN327756 GEJ327754:GEJ327756 GOF327754:GOF327756 GYB327754:GYB327756 HHX327754:HHX327756 HRT327754:HRT327756 IBP327754:IBP327756 ILL327754:ILL327756 IVH327754:IVH327756 JFD327754:JFD327756 JOZ327754:JOZ327756 JYV327754:JYV327756 KIR327754:KIR327756 KSN327754:KSN327756 LCJ327754:LCJ327756 LMF327754:LMF327756 LWB327754:LWB327756 MFX327754:MFX327756 MPT327754:MPT327756 MZP327754:MZP327756 NJL327754:NJL327756 NTH327754:NTH327756 ODD327754:ODD327756 OMZ327754:OMZ327756 OWV327754:OWV327756 PGR327754:PGR327756 PQN327754:PQN327756 QAJ327754:QAJ327756 QKF327754:QKF327756 QUB327754:QUB327756 RDX327754:RDX327756 RNT327754:RNT327756 RXP327754:RXP327756 SHL327754:SHL327756 SRH327754:SRH327756 TBD327754:TBD327756 TKZ327754:TKZ327756 TUV327754:TUV327756 UER327754:UER327756 UON327754:UON327756 UYJ327754:UYJ327756 VIF327754:VIF327756 VSB327754:VSB327756 WBX327754:WBX327756 WLT327754:WLT327756 WVP327754:WVP327756 H393290:H393292 JD393290:JD393292 SZ393290:SZ393292 ACV393290:ACV393292 AMR393290:AMR393292 AWN393290:AWN393292 BGJ393290:BGJ393292 BQF393290:BQF393292 CAB393290:CAB393292 CJX393290:CJX393292 CTT393290:CTT393292 DDP393290:DDP393292 DNL393290:DNL393292 DXH393290:DXH393292 EHD393290:EHD393292 EQZ393290:EQZ393292 FAV393290:FAV393292 FKR393290:FKR393292 FUN393290:FUN393292 GEJ393290:GEJ393292 GOF393290:GOF393292 GYB393290:GYB393292 HHX393290:HHX393292 HRT393290:HRT393292 IBP393290:IBP393292 ILL393290:ILL393292 IVH393290:IVH393292 JFD393290:JFD393292 JOZ393290:JOZ393292 JYV393290:JYV393292 KIR393290:KIR393292 KSN393290:KSN393292 LCJ393290:LCJ393292 LMF393290:LMF393292 LWB393290:LWB393292 MFX393290:MFX393292 MPT393290:MPT393292 MZP393290:MZP393292 NJL393290:NJL393292 NTH393290:NTH393292 ODD393290:ODD393292 OMZ393290:OMZ393292 OWV393290:OWV393292 PGR393290:PGR393292 PQN393290:PQN393292 QAJ393290:QAJ393292 QKF393290:QKF393292 QUB393290:QUB393292 RDX393290:RDX393292 RNT393290:RNT393292 RXP393290:RXP393292 SHL393290:SHL393292 SRH393290:SRH393292 TBD393290:TBD393292 TKZ393290:TKZ393292 TUV393290:TUV393292 UER393290:UER393292 UON393290:UON393292 UYJ393290:UYJ393292 VIF393290:VIF393292 VSB393290:VSB393292 WBX393290:WBX393292 WLT393290:WLT393292 WVP393290:WVP393292 H458826:H458828 JD458826:JD458828 SZ458826:SZ458828 ACV458826:ACV458828 AMR458826:AMR458828 AWN458826:AWN458828 BGJ458826:BGJ458828 BQF458826:BQF458828 CAB458826:CAB458828 CJX458826:CJX458828 CTT458826:CTT458828 DDP458826:DDP458828 DNL458826:DNL458828 DXH458826:DXH458828 EHD458826:EHD458828 EQZ458826:EQZ458828 FAV458826:FAV458828 FKR458826:FKR458828 FUN458826:FUN458828 GEJ458826:GEJ458828 GOF458826:GOF458828 GYB458826:GYB458828 HHX458826:HHX458828 HRT458826:HRT458828 IBP458826:IBP458828 ILL458826:ILL458828 IVH458826:IVH458828 JFD458826:JFD458828 JOZ458826:JOZ458828 JYV458826:JYV458828 KIR458826:KIR458828 KSN458826:KSN458828 LCJ458826:LCJ458828 LMF458826:LMF458828 LWB458826:LWB458828 MFX458826:MFX458828 MPT458826:MPT458828 MZP458826:MZP458828 NJL458826:NJL458828 NTH458826:NTH458828 ODD458826:ODD458828 OMZ458826:OMZ458828 OWV458826:OWV458828 PGR458826:PGR458828 PQN458826:PQN458828 QAJ458826:QAJ458828 QKF458826:QKF458828 QUB458826:QUB458828 RDX458826:RDX458828 RNT458826:RNT458828 RXP458826:RXP458828 SHL458826:SHL458828 SRH458826:SRH458828 TBD458826:TBD458828 TKZ458826:TKZ458828 TUV458826:TUV458828 UER458826:UER458828 UON458826:UON458828 UYJ458826:UYJ458828 VIF458826:VIF458828 VSB458826:VSB458828 WBX458826:WBX458828 WLT458826:WLT458828 WVP458826:WVP458828 H524362:H524364 JD524362:JD524364 SZ524362:SZ524364 ACV524362:ACV524364 AMR524362:AMR524364 AWN524362:AWN524364 BGJ524362:BGJ524364 BQF524362:BQF524364 CAB524362:CAB524364 CJX524362:CJX524364 CTT524362:CTT524364 DDP524362:DDP524364 DNL524362:DNL524364 DXH524362:DXH524364 EHD524362:EHD524364 EQZ524362:EQZ524364 FAV524362:FAV524364 FKR524362:FKR524364 FUN524362:FUN524364 GEJ524362:GEJ524364 GOF524362:GOF524364 GYB524362:GYB524364 HHX524362:HHX524364 HRT524362:HRT524364 IBP524362:IBP524364 ILL524362:ILL524364 IVH524362:IVH524364 JFD524362:JFD524364 JOZ524362:JOZ524364 JYV524362:JYV524364 KIR524362:KIR524364 KSN524362:KSN524364 LCJ524362:LCJ524364 LMF524362:LMF524364 LWB524362:LWB524364 MFX524362:MFX524364 MPT524362:MPT524364 MZP524362:MZP524364 NJL524362:NJL524364 NTH524362:NTH524364 ODD524362:ODD524364 OMZ524362:OMZ524364 OWV524362:OWV524364 PGR524362:PGR524364 PQN524362:PQN524364 QAJ524362:QAJ524364 QKF524362:QKF524364 QUB524362:QUB524364 RDX524362:RDX524364 RNT524362:RNT524364 RXP524362:RXP524364 SHL524362:SHL524364 SRH524362:SRH524364 TBD524362:TBD524364 TKZ524362:TKZ524364 TUV524362:TUV524364 UER524362:UER524364 UON524362:UON524364 UYJ524362:UYJ524364 VIF524362:VIF524364 VSB524362:VSB524364 WBX524362:WBX524364 WLT524362:WLT524364 WVP524362:WVP524364 H589898:H589900 JD589898:JD589900 SZ589898:SZ589900 ACV589898:ACV589900 AMR589898:AMR589900 AWN589898:AWN589900 BGJ589898:BGJ589900 BQF589898:BQF589900 CAB589898:CAB589900 CJX589898:CJX589900 CTT589898:CTT589900 DDP589898:DDP589900 DNL589898:DNL589900 DXH589898:DXH589900 EHD589898:EHD589900 EQZ589898:EQZ589900 FAV589898:FAV589900 FKR589898:FKR589900 FUN589898:FUN589900 GEJ589898:GEJ589900 GOF589898:GOF589900 GYB589898:GYB589900 HHX589898:HHX589900 HRT589898:HRT589900 IBP589898:IBP589900 ILL589898:ILL589900 IVH589898:IVH589900 JFD589898:JFD589900 JOZ589898:JOZ589900 JYV589898:JYV589900 KIR589898:KIR589900 KSN589898:KSN589900 LCJ589898:LCJ589900 LMF589898:LMF589900 LWB589898:LWB589900 MFX589898:MFX589900 MPT589898:MPT589900 MZP589898:MZP589900 NJL589898:NJL589900 NTH589898:NTH589900 ODD589898:ODD589900 OMZ589898:OMZ589900 OWV589898:OWV589900 PGR589898:PGR589900 PQN589898:PQN589900 QAJ589898:QAJ589900 QKF589898:QKF589900 QUB589898:QUB589900 RDX589898:RDX589900 RNT589898:RNT589900 RXP589898:RXP589900 SHL589898:SHL589900 SRH589898:SRH589900 TBD589898:TBD589900 TKZ589898:TKZ589900 TUV589898:TUV589900 UER589898:UER589900 UON589898:UON589900 UYJ589898:UYJ589900 VIF589898:VIF589900 VSB589898:VSB589900 WBX589898:WBX589900 WLT589898:WLT589900 WVP589898:WVP589900 H655434:H655436 JD655434:JD655436 SZ655434:SZ655436 ACV655434:ACV655436 AMR655434:AMR655436 AWN655434:AWN655436 BGJ655434:BGJ655436 BQF655434:BQF655436 CAB655434:CAB655436 CJX655434:CJX655436 CTT655434:CTT655436 DDP655434:DDP655436 DNL655434:DNL655436 DXH655434:DXH655436 EHD655434:EHD655436 EQZ655434:EQZ655436 FAV655434:FAV655436 FKR655434:FKR655436 FUN655434:FUN655436 GEJ655434:GEJ655436 GOF655434:GOF655436 GYB655434:GYB655436 HHX655434:HHX655436 HRT655434:HRT655436 IBP655434:IBP655436 ILL655434:ILL655436 IVH655434:IVH655436 JFD655434:JFD655436 JOZ655434:JOZ655436 JYV655434:JYV655436 KIR655434:KIR655436 KSN655434:KSN655436 LCJ655434:LCJ655436 LMF655434:LMF655436 LWB655434:LWB655436 MFX655434:MFX655436 MPT655434:MPT655436 MZP655434:MZP655436 NJL655434:NJL655436 NTH655434:NTH655436 ODD655434:ODD655436 OMZ655434:OMZ655436 OWV655434:OWV655436 PGR655434:PGR655436 PQN655434:PQN655436 QAJ655434:QAJ655436 QKF655434:QKF655436 QUB655434:QUB655436 RDX655434:RDX655436 RNT655434:RNT655436 RXP655434:RXP655436 SHL655434:SHL655436 SRH655434:SRH655436 TBD655434:TBD655436 TKZ655434:TKZ655436 TUV655434:TUV655436 UER655434:UER655436 UON655434:UON655436 UYJ655434:UYJ655436 VIF655434:VIF655436 VSB655434:VSB655436 WBX655434:WBX655436 WLT655434:WLT655436 WVP655434:WVP655436 H720970:H720972 JD720970:JD720972 SZ720970:SZ720972 ACV720970:ACV720972 AMR720970:AMR720972 AWN720970:AWN720972 BGJ720970:BGJ720972 BQF720970:BQF720972 CAB720970:CAB720972 CJX720970:CJX720972 CTT720970:CTT720972 DDP720970:DDP720972 DNL720970:DNL720972 DXH720970:DXH720972 EHD720970:EHD720972 EQZ720970:EQZ720972 FAV720970:FAV720972 FKR720970:FKR720972 FUN720970:FUN720972 GEJ720970:GEJ720972 GOF720970:GOF720972 GYB720970:GYB720972 HHX720970:HHX720972 HRT720970:HRT720972 IBP720970:IBP720972 ILL720970:ILL720972 IVH720970:IVH720972 JFD720970:JFD720972 JOZ720970:JOZ720972 JYV720970:JYV720972 KIR720970:KIR720972 KSN720970:KSN720972 LCJ720970:LCJ720972 LMF720970:LMF720972 LWB720970:LWB720972 MFX720970:MFX720972 MPT720970:MPT720972 MZP720970:MZP720972 NJL720970:NJL720972 NTH720970:NTH720972 ODD720970:ODD720972 OMZ720970:OMZ720972 OWV720970:OWV720972 PGR720970:PGR720972 PQN720970:PQN720972 QAJ720970:QAJ720972 QKF720970:QKF720972 QUB720970:QUB720972 RDX720970:RDX720972 RNT720970:RNT720972 RXP720970:RXP720972 SHL720970:SHL720972 SRH720970:SRH720972 TBD720970:TBD720972 TKZ720970:TKZ720972 TUV720970:TUV720972 UER720970:UER720972 UON720970:UON720972 UYJ720970:UYJ720972 VIF720970:VIF720972 VSB720970:VSB720972 WBX720970:WBX720972 WLT720970:WLT720972 WVP720970:WVP720972 H786506:H786508 JD786506:JD786508 SZ786506:SZ786508 ACV786506:ACV786508 AMR786506:AMR786508 AWN786506:AWN786508 BGJ786506:BGJ786508 BQF786506:BQF786508 CAB786506:CAB786508 CJX786506:CJX786508 CTT786506:CTT786508 DDP786506:DDP786508 DNL786506:DNL786508 DXH786506:DXH786508 EHD786506:EHD786508 EQZ786506:EQZ786508 FAV786506:FAV786508 FKR786506:FKR786508 FUN786506:FUN786508 GEJ786506:GEJ786508 GOF786506:GOF786508 GYB786506:GYB786508 HHX786506:HHX786508 HRT786506:HRT786508 IBP786506:IBP786508 ILL786506:ILL786508 IVH786506:IVH786508 JFD786506:JFD786508 JOZ786506:JOZ786508 JYV786506:JYV786508 KIR786506:KIR786508 KSN786506:KSN786508 LCJ786506:LCJ786508 LMF786506:LMF786508 LWB786506:LWB786508 MFX786506:MFX786508 MPT786506:MPT786508 MZP786506:MZP786508 NJL786506:NJL786508 NTH786506:NTH786508 ODD786506:ODD786508 OMZ786506:OMZ786508 OWV786506:OWV786508 PGR786506:PGR786508 PQN786506:PQN786508 QAJ786506:QAJ786508 QKF786506:QKF786508 QUB786506:QUB786508 RDX786506:RDX786508 RNT786506:RNT786508 RXP786506:RXP786508 SHL786506:SHL786508 SRH786506:SRH786508 TBD786506:TBD786508 TKZ786506:TKZ786508 TUV786506:TUV786508 UER786506:UER786508 UON786506:UON786508 UYJ786506:UYJ786508 VIF786506:VIF786508 VSB786506:VSB786508 WBX786506:WBX786508 WLT786506:WLT786508 WVP786506:WVP786508 H852042:H852044 JD852042:JD852044 SZ852042:SZ852044 ACV852042:ACV852044 AMR852042:AMR852044 AWN852042:AWN852044 BGJ852042:BGJ852044 BQF852042:BQF852044 CAB852042:CAB852044 CJX852042:CJX852044 CTT852042:CTT852044 DDP852042:DDP852044 DNL852042:DNL852044 DXH852042:DXH852044 EHD852042:EHD852044 EQZ852042:EQZ852044 FAV852042:FAV852044 FKR852042:FKR852044 FUN852042:FUN852044 GEJ852042:GEJ852044 GOF852042:GOF852044 GYB852042:GYB852044 HHX852042:HHX852044 HRT852042:HRT852044 IBP852042:IBP852044 ILL852042:ILL852044 IVH852042:IVH852044 JFD852042:JFD852044 JOZ852042:JOZ852044 JYV852042:JYV852044 KIR852042:KIR852044 KSN852042:KSN852044 LCJ852042:LCJ852044 LMF852042:LMF852044 LWB852042:LWB852044 MFX852042:MFX852044 MPT852042:MPT852044 MZP852042:MZP852044 NJL852042:NJL852044 NTH852042:NTH852044 ODD852042:ODD852044 OMZ852042:OMZ852044 OWV852042:OWV852044 PGR852042:PGR852044 PQN852042:PQN852044 QAJ852042:QAJ852044 QKF852042:QKF852044 QUB852042:QUB852044 RDX852042:RDX852044 RNT852042:RNT852044 RXP852042:RXP852044 SHL852042:SHL852044 SRH852042:SRH852044 TBD852042:TBD852044 TKZ852042:TKZ852044 TUV852042:TUV852044 UER852042:UER852044 UON852042:UON852044 UYJ852042:UYJ852044 VIF852042:VIF852044 VSB852042:VSB852044 WBX852042:WBX852044 WLT852042:WLT852044 WVP852042:WVP852044 H917578:H917580 JD917578:JD917580 SZ917578:SZ917580 ACV917578:ACV917580 AMR917578:AMR917580 AWN917578:AWN917580 BGJ917578:BGJ917580 BQF917578:BQF917580 CAB917578:CAB917580 CJX917578:CJX917580 CTT917578:CTT917580 DDP917578:DDP917580 DNL917578:DNL917580 DXH917578:DXH917580 EHD917578:EHD917580 EQZ917578:EQZ917580 FAV917578:FAV917580 FKR917578:FKR917580 FUN917578:FUN917580 GEJ917578:GEJ917580 GOF917578:GOF917580 GYB917578:GYB917580 HHX917578:HHX917580 HRT917578:HRT917580 IBP917578:IBP917580 ILL917578:ILL917580 IVH917578:IVH917580 JFD917578:JFD917580 JOZ917578:JOZ917580 JYV917578:JYV917580 KIR917578:KIR917580 KSN917578:KSN917580 LCJ917578:LCJ917580 LMF917578:LMF917580 LWB917578:LWB917580 MFX917578:MFX917580 MPT917578:MPT917580 MZP917578:MZP917580 NJL917578:NJL917580 NTH917578:NTH917580 ODD917578:ODD917580 OMZ917578:OMZ917580 OWV917578:OWV917580 PGR917578:PGR917580 PQN917578:PQN917580 QAJ917578:QAJ917580 QKF917578:QKF917580 QUB917578:QUB917580 RDX917578:RDX917580 RNT917578:RNT917580 RXP917578:RXP917580 SHL917578:SHL917580 SRH917578:SRH917580 TBD917578:TBD917580 TKZ917578:TKZ917580 TUV917578:TUV917580 UER917578:UER917580 UON917578:UON917580 UYJ917578:UYJ917580 VIF917578:VIF917580 VSB917578:VSB917580 WBX917578:WBX917580 WLT917578:WLT917580 WVP917578:WVP917580 H983114:H983116 JD983114:JD983116 SZ983114:SZ983116 ACV983114:ACV983116 AMR983114:AMR983116 AWN983114:AWN983116 BGJ983114:BGJ983116 BQF983114:BQF983116 CAB983114:CAB983116 CJX983114:CJX983116 CTT983114:CTT983116 DDP983114:DDP983116 DNL983114:DNL983116 DXH983114:DXH983116 EHD983114:EHD983116 EQZ983114:EQZ983116 FAV983114:FAV983116 FKR983114:FKR983116 FUN983114:FUN983116 GEJ983114:GEJ983116 GOF983114:GOF983116 GYB983114:GYB983116 HHX983114:HHX983116 HRT983114:HRT983116 IBP983114:IBP983116 ILL983114:ILL983116 IVH983114:IVH983116 JFD983114:JFD983116 JOZ983114:JOZ983116 JYV983114:JYV983116 KIR983114:KIR983116 KSN983114:KSN983116 LCJ983114:LCJ983116 LMF983114:LMF983116 LWB983114:LWB983116 MFX983114:MFX983116 MPT983114:MPT983116 MZP983114:MZP983116 NJL983114:NJL983116 NTH983114:NTH983116 ODD983114:ODD983116 OMZ983114:OMZ983116 OWV983114:OWV983116 PGR983114:PGR983116 PQN983114:PQN983116 QAJ983114:QAJ983116 QKF983114:QKF983116 QUB983114:QUB983116 RDX983114:RDX983116 RNT983114:RNT983116 RXP983114:RXP983116 SHL983114:SHL983116 SRH983114:SRH983116 TBD983114:TBD983116 TKZ983114:TKZ983116 TUV983114:TUV983116 UER983114:UER983116 UON983114:UON983116 UYJ983114:UYJ983116 VIF983114:VIF983116 VSB983114:VSB983116 WBX983114:WBX983116 WLT983114:WLT983116 WVP983114:WVP983116 H106:H115 JD106:JD115 SZ106:SZ115 ACV106:ACV115 AMR106:AMR115 AWN106:AWN115 BGJ106:BGJ115 BQF106:BQF115 CAB106:CAB115 CJX106:CJX115 CTT106:CTT115 DDP106:DDP115 DNL106:DNL115 DXH106:DXH115 EHD106:EHD115 EQZ106:EQZ115 FAV106:FAV115 FKR106:FKR115 FUN106:FUN115 GEJ106:GEJ115 GOF106:GOF115 GYB106:GYB115 HHX106:HHX115 HRT106:HRT115 IBP106:IBP115 ILL106:ILL115 IVH106:IVH115 JFD106:JFD115 JOZ106:JOZ115 JYV106:JYV115 KIR106:KIR115 KSN106:KSN115 LCJ106:LCJ115 LMF106:LMF115 LWB106:LWB115 MFX106:MFX115 MPT106:MPT115 MZP106:MZP115 NJL106:NJL115 NTH106:NTH115 ODD106:ODD115 OMZ106:OMZ115 OWV106:OWV115 PGR106:PGR115 PQN106:PQN115 QAJ106:QAJ115 QKF106:QKF115 QUB106:QUB115 RDX106:RDX115 RNT106:RNT115 RXP106:RXP115 SHL106:SHL115 SRH106:SRH115 TBD106:TBD115 TKZ106:TKZ115 TUV106:TUV115 UER106:UER115 UON106:UON115 UYJ106:UYJ115 VIF106:VIF115 VSB106:VSB115 WBX106:WBX115 WLT106:WLT115 WVP106:WVP115 H65642:H65651 JD65642:JD65651 SZ65642:SZ65651 ACV65642:ACV65651 AMR65642:AMR65651 AWN65642:AWN65651 BGJ65642:BGJ65651 BQF65642:BQF65651 CAB65642:CAB65651 CJX65642:CJX65651 CTT65642:CTT65651 DDP65642:DDP65651 DNL65642:DNL65651 DXH65642:DXH65651 EHD65642:EHD65651 EQZ65642:EQZ65651 FAV65642:FAV65651 FKR65642:FKR65651 FUN65642:FUN65651 GEJ65642:GEJ65651 GOF65642:GOF65651 GYB65642:GYB65651 HHX65642:HHX65651 HRT65642:HRT65651 IBP65642:IBP65651 ILL65642:ILL65651 IVH65642:IVH65651 JFD65642:JFD65651 JOZ65642:JOZ65651 JYV65642:JYV65651 KIR65642:KIR65651 KSN65642:KSN65651 LCJ65642:LCJ65651 LMF65642:LMF65651 LWB65642:LWB65651 MFX65642:MFX65651 MPT65642:MPT65651 MZP65642:MZP65651 NJL65642:NJL65651 NTH65642:NTH65651 ODD65642:ODD65651 OMZ65642:OMZ65651 OWV65642:OWV65651 PGR65642:PGR65651 PQN65642:PQN65651 QAJ65642:QAJ65651 QKF65642:QKF65651 QUB65642:QUB65651 RDX65642:RDX65651 RNT65642:RNT65651 RXP65642:RXP65651 SHL65642:SHL65651 SRH65642:SRH65651 TBD65642:TBD65651 TKZ65642:TKZ65651 TUV65642:TUV65651 UER65642:UER65651 UON65642:UON65651 UYJ65642:UYJ65651 VIF65642:VIF65651 VSB65642:VSB65651 WBX65642:WBX65651 WLT65642:WLT65651 WVP65642:WVP65651 H131178:H131187 JD131178:JD131187 SZ131178:SZ131187 ACV131178:ACV131187 AMR131178:AMR131187 AWN131178:AWN131187 BGJ131178:BGJ131187 BQF131178:BQF131187 CAB131178:CAB131187 CJX131178:CJX131187 CTT131178:CTT131187 DDP131178:DDP131187 DNL131178:DNL131187 DXH131178:DXH131187 EHD131178:EHD131187 EQZ131178:EQZ131187 FAV131178:FAV131187 FKR131178:FKR131187 FUN131178:FUN131187 GEJ131178:GEJ131187 GOF131178:GOF131187 GYB131178:GYB131187 HHX131178:HHX131187 HRT131178:HRT131187 IBP131178:IBP131187 ILL131178:ILL131187 IVH131178:IVH131187 JFD131178:JFD131187 JOZ131178:JOZ131187 JYV131178:JYV131187 KIR131178:KIR131187 KSN131178:KSN131187 LCJ131178:LCJ131187 LMF131178:LMF131187 LWB131178:LWB131187 MFX131178:MFX131187 MPT131178:MPT131187 MZP131178:MZP131187 NJL131178:NJL131187 NTH131178:NTH131187 ODD131178:ODD131187 OMZ131178:OMZ131187 OWV131178:OWV131187 PGR131178:PGR131187 PQN131178:PQN131187 QAJ131178:QAJ131187 QKF131178:QKF131187 QUB131178:QUB131187 RDX131178:RDX131187 RNT131178:RNT131187 RXP131178:RXP131187 SHL131178:SHL131187 SRH131178:SRH131187 TBD131178:TBD131187 TKZ131178:TKZ131187 TUV131178:TUV131187 UER131178:UER131187 UON131178:UON131187 UYJ131178:UYJ131187 VIF131178:VIF131187 VSB131178:VSB131187 WBX131178:WBX131187 WLT131178:WLT131187 WVP131178:WVP131187 H196714:H196723 JD196714:JD196723 SZ196714:SZ196723 ACV196714:ACV196723 AMR196714:AMR196723 AWN196714:AWN196723 BGJ196714:BGJ196723 BQF196714:BQF196723 CAB196714:CAB196723 CJX196714:CJX196723 CTT196714:CTT196723 DDP196714:DDP196723 DNL196714:DNL196723 DXH196714:DXH196723 EHD196714:EHD196723 EQZ196714:EQZ196723 FAV196714:FAV196723 FKR196714:FKR196723 FUN196714:FUN196723 GEJ196714:GEJ196723 GOF196714:GOF196723 GYB196714:GYB196723 HHX196714:HHX196723 HRT196714:HRT196723 IBP196714:IBP196723 ILL196714:ILL196723 IVH196714:IVH196723 JFD196714:JFD196723 JOZ196714:JOZ196723 JYV196714:JYV196723 KIR196714:KIR196723 KSN196714:KSN196723 LCJ196714:LCJ196723 LMF196714:LMF196723 LWB196714:LWB196723 MFX196714:MFX196723 MPT196714:MPT196723 MZP196714:MZP196723 NJL196714:NJL196723 NTH196714:NTH196723 ODD196714:ODD196723 OMZ196714:OMZ196723 OWV196714:OWV196723 PGR196714:PGR196723 PQN196714:PQN196723 QAJ196714:QAJ196723 QKF196714:QKF196723 QUB196714:QUB196723 RDX196714:RDX196723 RNT196714:RNT196723 RXP196714:RXP196723 SHL196714:SHL196723 SRH196714:SRH196723 TBD196714:TBD196723 TKZ196714:TKZ196723 TUV196714:TUV196723 UER196714:UER196723 UON196714:UON196723 UYJ196714:UYJ196723 VIF196714:VIF196723 VSB196714:VSB196723 WBX196714:WBX196723 WLT196714:WLT196723 WVP196714:WVP196723 H262250:H262259 JD262250:JD262259 SZ262250:SZ262259 ACV262250:ACV262259 AMR262250:AMR262259 AWN262250:AWN262259 BGJ262250:BGJ262259 BQF262250:BQF262259 CAB262250:CAB262259 CJX262250:CJX262259 CTT262250:CTT262259 DDP262250:DDP262259 DNL262250:DNL262259 DXH262250:DXH262259 EHD262250:EHD262259 EQZ262250:EQZ262259 FAV262250:FAV262259 FKR262250:FKR262259 FUN262250:FUN262259 GEJ262250:GEJ262259 GOF262250:GOF262259 GYB262250:GYB262259 HHX262250:HHX262259 HRT262250:HRT262259 IBP262250:IBP262259 ILL262250:ILL262259 IVH262250:IVH262259 JFD262250:JFD262259 JOZ262250:JOZ262259 JYV262250:JYV262259 KIR262250:KIR262259 KSN262250:KSN262259 LCJ262250:LCJ262259 LMF262250:LMF262259 LWB262250:LWB262259 MFX262250:MFX262259 MPT262250:MPT262259 MZP262250:MZP262259 NJL262250:NJL262259 NTH262250:NTH262259 ODD262250:ODD262259 OMZ262250:OMZ262259 OWV262250:OWV262259 PGR262250:PGR262259 PQN262250:PQN262259 QAJ262250:QAJ262259 QKF262250:QKF262259 QUB262250:QUB262259 RDX262250:RDX262259 RNT262250:RNT262259 RXP262250:RXP262259 SHL262250:SHL262259 SRH262250:SRH262259 TBD262250:TBD262259 TKZ262250:TKZ262259 TUV262250:TUV262259 UER262250:UER262259 UON262250:UON262259 UYJ262250:UYJ262259 VIF262250:VIF262259 VSB262250:VSB262259 WBX262250:WBX262259 WLT262250:WLT262259 WVP262250:WVP262259 H327786:H327795 JD327786:JD327795 SZ327786:SZ327795 ACV327786:ACV327795 AMR327786:AMR327795 AWN327786:AWN327795 BGJ327786:BGJ327795 BQF327786:BQF327795 CAB327786:CAB327795 CJX327786:CJX327795 CTT327786:CTT327795 DDP327786:DDP327795 DNL327786:DNL327795 DXH327786:DXH327795 EHD327786:EHD327795 EQZ327786:EQZ327795 FAV327786:FAV327795 FKR327786:FKR327795 FUN327786:FUN327795 GEJ327786:GEJ327795 GOF327786:GOF327795 GYB327786:GYB327795 HHX327786:HHX327795 HRT327786:HRT327795 IBP327786:IBP327795 ILL327786:ILL327795 IVH327786:IVH327795 JFD327786:JFD327795 JOZ327786:JOZ327795 JYV327786:JYV327795 KIR327786:KIR327795 KSN327786:KSN327795 LCJ327786:LCJ327795 LMF327786:LMF327795 LWB327786:LWB327795 MFX327786:MFX327795 MPT327786:MPT327795 MZP327786:MZP327795 NJL327786:NJL327795 NTH327786:NTH327795 ODD327786:ODD327795 OMZ327786:OMZ327795 OWV327786:OWV327795 PGR327786:PGR327795 PQN327786:PQN327795 QAJ327786:QAJ327795 QKF327786:QKF327795 QUB327786:QUB327795 RDX327786:RDX327795 RNT327786:RNT327795 RXP327786:RXP327795 SHL327786:SHL327795 SRH327786:SRH327795 TBD327786:TBD327795 TKZ327786:TKZ327795 TUV327786:TUV327795 UER327786:UER327795 UON327786:UON327795 UYJ327786:UYJ327795 VIF327786:VIF327795 VSB327786:VSB327795 WBX327786:WBX327795 WLT327786:WLT327795 WVP327786:WVP327795 H393322:H393331 JD393322:JD393331 SZ393322:SZ393331 ACV393322:ACV393331 AMR393322:AMR393331 AWN393322:AWN393331 BGJ393322:BGJ393331 BQF393322:BQF393331 CAB393322:CAB393331 CJX393322:CJX393331 CTT393322:CTT393331 DDP393322:DDP393331 DNL393322:DNL393331 DXH393322:DXH393331 EHD393322:EHD393331 EQZ393322:EQZ393331 FAV393322:FAV393331 FKR393322:FKR393331 FUN393322:FUN393331 GEJ393322:GEJ393331 GOF393322:GOF393331 GYB393322:GYB393331 HHX393322:HHX393331 HRT393322:HRT393331 IBP393322:IBP393331 ILL393322:ILL393331 IVH393322:IVH393331 JFD393322:JFD393331 JOZ393322:JOZ393331 JYV393322:JYV393331 KIR393322:KIR393331 KSN393322:KSN393331 LCJ393322:LCJ393331 LMF393322:LMF393331 LWB393322:LWB393331 MFX393322:MFX393331 MPT393322:MPT393331 MZP393322:MZP393331 NJL393322:NJL393331 NTH393322:NTH393331 ODD393322:ODD393331 OMZ393322:OMZ393331 OWV393322:OWV393331 PGR393322:PGR393331 PQN393322:PQN393331 QAJ393322:QAJ393331 QKF393322:QKF393331 QUB393322:QUB393331 RDX393322:RDX393331 RNT393322:RNT393331 RXP393322:RXP393331 SHL393322:SHL393331 SRH393322:SRH393331 TBD393322:TBD393331 TKZ393322:TKZ393331 TUV393322:TUV393331 UER393322:UER393331 UON393322:UON393331 UYJ393322:UYJ393331 VIF393322:VIF393331 VSB393322:VSB393331 WBX393322:WBX393331 WLT393322:WLT393331 WVP393322:WVP393331 H458858:H458867 JD458858:JD458867 SZ458858:SZ458867 ACV458858:ACV458867 AMR458858:AMR458867 AWN458858:AWN458867 BGJ458858:BGJ458867 BQF458858:BQF458867 CAB458858:CAB458867 CJX458858:CJX458867 CTT458858:CTT458867 DDP458858:DDP458867 DNL458858:DNL458867 DXH458858:DXH458867 EHD458858:EHD458867 EQZ458858:EQZ458867 FAV458858:FAV458867 FKR458858:FKR458867 FUN458858:FUN458867 GEJ458858:GEJ458867 GOF458858:GOF458867 GYB458858:GYB458867 HHX458858:HHX458867 HRT458858:HRT458867 IBP458858:IBP458867 ILL458858:ILL458867 IVH458858:IVH458867 JFD458858:JFD458867 JOZ458858:JOZ458867 JYV458858:JYV458867 KIR458858:KIR458867 KSN458858:KSN458867 LCJ458858:LCJ458867 LMF458858:LMF458867 LWB458858:LWB458867 MFX458858:MFX458867 MPT458858:MPT458867 MZP458858:MZP458867 NJL458858:NJL458867 NTH458858:NTH458867 ODD458858:ODD458867 OMZ458858:OMZ458867 OWV458858:OWV458867 PGR458858:PGR458867 PQN458858:PQN458867 QAJ458858:QAJ458867 QKF458858:QKF458867 QUB458858:QUB458867 RDX458858:RDX458867 RNT458858:RNT458867 RXP458858:RXP458867 SHL458858:SHL458867 SRH458858:SRH458867 TBD458858:TBD458867 TKZ458858:TKZ458867 TUV458858:TUV458867 UER458858:UER458867 UON458858:UON458867 UYJ458858:UYJ458867 VIF458858:VIF458867 VSB458858:VSB458867 WBX458858:WBX458867 WLT458858:WLT458867 WVP458858:WVP458867 H524394:H524403 JD524394:JD524403 SZ524394:SZ524403 ACV524394:ACV524403 AMR524394:AMR524403 AWN524394:AWN524403 BGJ524394:BGJ524403 BQF524394:BQF524403 CAB524394:CAB524403 CJX524394:CJX524403 CTT524394:CTT524403 DDP524394:DDP524403 DNL524394:DNL524403 DXH524394:DXH524403 EHD524394:EHD524403 EQZ524394:EQZ524403 FAV524394:FAV524403 FKR524394:FKR524403 FUN524394:FUN524403 GEJ524394:GEJ524403 GOF524394:GOF524403 GYB524394:GYB524403 HHX524394:HHX524403 HRT524394:HRT524403 IBP524394:IBP524403 ILL524394:ILL524403 IVH524394:IVH524403 JFD524394:JFD524403 JOZ524394:JOZ524403 JYV524394:JYV524403 KIR524394:KIR524403 KSN524394:KSN524403 LCJ524394:LCJ524403 LMF524394:LMF524403 LWB524394:LWB524403 MFX524394:MFX524403 MPT524394:MPT524403 MZP524394:MZP524403 NJL524394:NJL524403 NTH524394:NTH524403 ODD524394:ODD524403 OMZ524394:OMZ524403 OWV524394:OWV524403 PGR524394:PGR524403 PQN524394:PQN524403 QAJ524394:QAJ524403 QKF524394:QKF524403 QUB524394:QUB524403 RDX524394:RDX524403 RNT524394:RNT524403 RXP524394:RXP524403 SHL524394:SHL524403 SRH524394:SRH524403 TBD524394:TBD524403 TKZ524394:TKZ524403 TUV524394:TUV524403 UER524394:UER524403 UON524394:UON524403 UYJ524394:UYJ524403 VIF524394:VIF524403 VSB524394:VSB524403 WBX524394:WBX524403 WLT524394:WLT524403 WVP524394:WVP524403 H589930:H589939 JD589930:JD589939 SZ589930:SZ589939 ACV589930:ACV589939 AMR589930:AMR589939 AWN589930:AWN589939 BGJ589930:BGJ589939 BQF589930:BQF589939 CAB589930:CAB589939 CJX589930:CJX589939 CTT589930:CTT589939 DDP589930:DDP589939 DNL589930:DNL589939 DXH589930:DXH589939 EHD589930:EHD589939 EQZ589930:EQZ589939 FAV589930:FAV589939 FKR589930:FKR589939 FUN589930:FUN589939 GEJ589930:GEJ589939 GOF589930:GOF589939 GYB589930:GYB589939 HHX589930:HHX589939 HRT589930:HRT589939 IBP589930:IBP589939 ILL589930:ILL589939 IVH589930:IVH589939 JFD589930:JFD589939 JOZ589930:JOZ589939 JYV589930:JYV589939 KIR589930:KIR589939 KSN589930:KSN589939 LCJ589930:LCJ589939 LMF589930:LMF589939 LWB589930:LWB589939 MFX589930:MFX589939 MPT589930:MPT589939 MZP589930:MZP589939 NJL589930:NJL589939 NTH589930:NTH589939 ODD589930:ODD589939 OMZ589930:OMZ589939 OWV589930:OWV589939 PGR589930:PGR589939 PQN589930:PQN589939 QAJ589930:QAJ589939 QKF589930:QKF589939 QUB589930:QUB589939 RDX589930:RDX589939 RNT589930:RNT589939 RXP589930:RXP589939 SHL589930:SHL589939 SRH589930:SRH589939 TBD589930:TBD589939 TKZ589930:TKZ589939 TUV589930:TUV589939 UER589930:UER589939 UON589930:UON589939 UYJ589930:UYJ589939 VIF589930:VIF589939 VSB589930:VSB589939 WBX589930:WBX589939 WLT589930:WLT589939 WVP589930:WVP589939 H655466:H655475 JD655466:JD655475 SZ655466:SZ655475 ACV655466:ACV655475 AMR655466:AMR655475 AWN655466:AWN655475 BGJ655466:BGJ655475 BQF655466:BQF655475 CAB655466:CAB655475 CJX655466:CJX655475 CTT655466:CTT655475 DDP655466:DDP655475 DNL655466:DNL655475 DXH655466:DXH655475 EHD655466:EHD655475 EQZ655466:EQZ655475 FAV655466:FAV655475 FKR655466:FKR655475 FUN655466:FUN655475 GEJ655466:GEJ655475 GOF655466:GOF655475 GYB655466:GYB655475 HHX655466:HHX655475 HRT655466:HRT655475 IBP655466:IBP655475 ILL655466:ILL655475 IVH655466:IVH655475 JFD655466:JFD655475 JOZ655466:JOZ655475 JYV655466:JYV655475 KIR655466:KIR655475 KSN655466:KSN655475 LCJ655466:LCJ655475 LMF655466:LMF655475 LWB655466:LWB655475 MFX655466:MFX655475 MPT655466:MPT655475 MZP655466:MZP655475 NJL655466:NJL655475 NTH655466:NTH655475 ODD655466:ODD655475 OMZ655466:OMZ655475 OWV655466:OWV655475 PGR655466:PGR655475 PQN655466:PQN655475 QAJ655466:QAJ655475 QKF655466:QKF655475 QUB655466:QUB655475 RDX655466:RDX655475 RNT655466:RNT655475 RXP655466:RXP655475 SHL655466:SHL655475 SRH655466:SRH655475 TBD655466:TBD655475 TKZ655466:TKZ655475 TUV655466:TUV655475 UER655466:UER655475 UON655466:UON655475 UYJ655466:UYJ655475 VIF655466:VIF655475 VSB655466:VSB655475 WBX655466:WBX655475 WLT655466:WLT655475 WVP655466:WVP655475 H721002:H721011 JD721002:JD721011 SZ721002:SZ721011 ACV721002:ACV721011 AMR721002:AMR721011 AWN721002:AWN721011 BGJ721002:BGJ721011 BQF721002:BQF721011 CAB721002:CAB721011 CJX721002:CJX721011 CTT721002:CTT721011 DDP721002:DDP721011 DNL721002:DNL721011 DXH721002:DXH721011 EHD721002:EHD721011 EQZ721002:EQZ721011 FAV721002:FAV721011 FKR721002:FKR721011 FUN721002:FUN721011 GEJ721002:GEJ721011 GOF721002:GOF721011 GYB721002:GYB721011 HHX721002:HHX721011 HRT721002:HRT721011 IBP721002:IBP721011 ILL721002:ILL721011 IVH721002:IVH721011 JFD721002:JFD721011 JOZ721002:JOZ721011 JYV721002:JYV721011 KIR721002:KIR721011 KSN721002:KSN721011 LCJ721002:LCJ721011 LMF721002:LMF721011 LWB721002:LWB721011 MFX721002:MFX721011 MPT721002:MPT721011 MZP721002:MZP721011 NJL721002:NJL721011 NTH721002:NTH721011 ODD721002:ODD721011 OMZ721002:OMZ721011 OWV721002:OWV721011 PGR721002:PGR721011 PQN721002:PQN721011 QAJ721002:QAJ721011 QKF721002:QKF721011 QUB721002:QUB721011 RDX721002:RDX721011 RNT721002:RNT721011 RXP721002:RXP721011 SHL721002:SHL721011 SRH721002:SRH721011 TBD721002:TBD721011 TKZ721002:TKZ721011 TUV721002:TUV721011 UER721002:UER721011 UON721002:UON721011 UYJ721002:UYJ721011 VIF721002:VIF721011 VSB721002:VSB721011 WBX721002:WBX721011 WLT721002:WLT721011 WVP721002:WVP721011 H786538:H786547 JD786538:JD786547 SZ786538:SZ786547 ACV786538:ACV786547 AMR786538:AMR786547 AWN786538:AWN786547 BGJ786538:BGJ786547 BQF786538:BQF786547 CAB786538:CAB786547 CJX786538:CJX786547 CTT786538:CTT786547 DDP786538:DDP786547 DNL786538:DNL786547 DXH786538:DXH786547 EHD786538:EHD786547 EQZ786538:EQZ786547 FAV786538:FAV786547 FKR786538:FKR786547 FUN786538:FUN786547 GEJ786538:GEJ786547 GOF786538:GOF786547 GYB786538:GYB786547 HHX786538:HHX786547 HRT786538:HRT786547 IBP786538:IBP786547 ILL786538:ILL786547 IVH786538:IVH786547 JFD786538:JFD786547 JOZ786538:JOZ786547 JYV786538:JYV786547 KIR786538:KIR786547 KSN786538:KSN786547 LCJ786538:LCJ786547 LMF786538:LMF786547 LWB786538:LWB786547 MFX786538:MFX786547 MPT786538:MPT786547 MZP786538:MZP786547 NJL786538:NJL786547 NTH786538:NTH786547 ODD786538:ODD786547 OMZ786538:OMZ786547 OWV786538:OWV786547 PGR786538:PGR786547 PQN786538:PQN786547 QAJ786538:QAJ786547 QKF786538:QKF786547 QUB786538:QUB786547 RDX786538:RDX786547 RNT786538:RNT786547 RXP786538:RXP786547 SHL786538:SHL786547 SRH786538:SRH786547 TBD786538:TBD786547 TKZ786538:TKZ786547 TUV786538:TUV786547 UER786538:UER786547 UON786538:UON786547 UYJ786538:UYJ786547 VIF786538:VIF786547 VSB786538:VSB786547 WBX786538:WBX786547 WLT786538:WLT786547 WVP786538:WVP786547 H852074:H852083 JD852074:JD852083 SZ852074:SZ852083 ACV852074:ACV852083 AMR852074:AMR852083 AWN852074:AWN852083 BGJ852074:BGJ852083 BQF852074:BQF852083 CAB852074:CAB852083 CJX852074:CJX852083 CTT852074:CTT852083 DDP852074:DDP852083 DNL852074:DNL852083 DXH852074:DXH852083 EHD852074:EHD852083 EQZ852074:EQZ852083 FAV852074:FAV852083 FKR852074:FKR852083 FUN852074:FUN852083 GEJ852074:GEJ852083 GOF852074:GOF852083 GYB852074:GYB852083 HHX852074:HHX852083 HRT852074:HRT852083 IBP852074:IBP852083 ILL852074:ILL852083 IVH852074:IVH852083 JFD852074:JFD852083 JOZ852074:JOZ852083 JYV852074:JYV852083 KIR852074:KIR852083 KSN852074:KSN852083 LCJ852074:LCJ852083 LMF852074:LMF852083 LWB852074:LWB852083 MFX852074:MFX852083 MPT852074:MPT852083 MZP852074:MZP852083 NJL852074:NJL852083 NTH852074:NTH852083 ODD852074:ODD852083 OMZ852074:OMZ852083 OWV852074:OWV852083 PGR852074:PGR852083 PQN852074:PQN852083 QAJ852074:QAJ852083 QKF852074:QKF852083 QUB852074:QUB852083 RDX852074:RDX852083 RNT852074:RNT852083 RXP852074:RXP852083 SHL852074:SHL852083 SRH852074:SRH852083 TBD852074:TBD852083 TKZ852074:TKZ852083 TUV852074:TUV852083 UER852074:UER852083 UON852074:UON852083 UYJ852074:UYJ852083 VIF852074:VIF852083 VSB852074:VSB852083 WBX852074:WBX852083 WLT852074:WLT852083 WVP852074:WVP852083 H917610:H917619 JD917610:JD917619 SZ917610:SZ917619 ACV917610:ACV917619 AMR917610:AMR917619 AWN917610:AWN917619 BGJ917610:BGJ917619 BQF917610:BQF917619 CAB917610:CAB917619 CJX917610:CJX917619 CTT917610:CTT917619 DDP917610:DDP917619 DNL917610:DNL917619 DXH917610:DXH917619 EHD917610:EHD917619 EQZ917610:EQZ917619 FAV917610:FAV917619 FKR917610:FKR917619 FUN917610:FUN917619 GEJ917610:GEJ917619 GOF917610:GOF917619 GYB917610:GYB917619 HHX917610:HHX917619 HRT917610:HRT917619 IBP917610:IBP917619 ILL917610:ILL917619 IVH917610:IVH917619 JFD917610:JFD917619 JOZ917610:JOZ917619 JYV917610:JYV917619 KIR917610:KIR917619 KSN917610:KSN917619 LCJ917610:LCJ917619 LMF917610:LMF917619 LWB917610:LWB917619 MFX917610:MFX917619 MPT917610:MPT917619 MZP917610:MZP917619 NJL917610:NJL917619 NTH917610:NTH917619 ODD917610:ODD917619 OMZ917610:OMZ917619 OWV917610:OWV917619 PGR917610:PGR917619 PQN917610:PQN917619 QAJ917610:QAJ917619 QKF917610:QKF917619 QUB917610:QUB917619 RDX917610:RDX917619 RNT917610:RNT917619 RXP917610:RXP917619 SHL917610:SHL917619 SRH917610:SRH917619 TBD917610:TBD917619 TKZ917610:TKZ917619 TUV917610:TUV917619 UER917610:UER917619 UON917610:UON917619 UYJ917610:UYJ917619 VIF917610:VIF917619 VSB917610:VSB917619 WBX917610:WBX917619 WLT917610:WLT917619 WVP917610:WVP917619 H983146:H983155 JD983146:JD983155 SZ983146:SZ983155 ACV983146:ACV983155 AMR983146:AMR983155 AWN983146:AWN983155 BGJ983146:BGJ983155 BQF983146:BQF983155 CAB983146:CAB983155 CJX983146:CJX983155 CTT983146:CTT983155 DDP983146:DDP983155 DNL983146:DNL983155 DXH983146:DXH983155 EHD983146:EHD983155 EQZ983146:EQZ983155 FAV983146:FAV983155 FKR983146:FKR983155 FUN983146:FUN983155 GEJ983146:GEJ983155 GOF983146:GOF983155 GYB983146:GYB983155 HHX983146:HHX983155 HRT983146:HRT983155 IBP983146:IBP983155 ILL983146:ILL983155 IVH983146:IVH983155 JFD983146:JFD983155 JOZ983146:JOZ983155 JYV983146:JYV983155 KIR983146:KIR983155 KSN983146:KSN983155 LCJ983146:LCJ983155 LMF983146:LMF983155 LWB983146:LWB983155 MFX983146:MFX983155 MPT983146:MPT983155 MZP983146:MZP983155 NJL983146:NJL983155 NTH983146:NTH983155 ODD983146:ODD983155 OMZ983146:OMZ983155 OWV983146:OWV983155 PGR983146:PGR983155 PQN983146:PQN983155 QAJ983146:QAJ983155 QKF983146:QKF983155 QUB983146:QUB983155 RDX983146:RDX983155 RNT983146:RNT983155 RXP983146:RXP983155 SHL983146:SHL983155 SRH983146:SRH983155 TBD983146:TBD983155 TKZ983146:TKZ983155 TUV983146:TUV983155 UER983146:UER983155 UON983146:UON983155 UYJ983146:UYJ983155 VIF983146:VIF983155 VSB983146:VSB983155 WBX983146:WBX983155 WLT983146:WLT983155 WVP983146:WVP983155 H151:H154 JD151:JD154 SZ151:SZ154 ACV151:ACV154 AMR151:AMR154 AWN151:AWN154 BGJ151:BGJ154 BQF151:BQF154 CAB151:CAB154 CJX151:CJX154 CTT151:CTT154 DDP151:DDP154 DNL151:DNL154 DXH151:DXH154 EHD151:EHD154 EQZ151:EQZ154 FAV151:FAV154 FKR151:FKR154 FUN151:FUN154 GEJ151:GEJ154 GOF151:GOF154 GYB151:GYB154 HHX151:HHX154 HRT151:HRT154 IBP151:IBP154 ILL151:ILL154 IVH151:IVH154 JFD151:JFD154 JOZ151:JOZ154 JYV151:JYV154 KIR151:KIR154 KSN151:KSN154 LCJ151:LCJ154 LMF151:LMF154 LWB151:LWB154 MFX151:MFX154 MPT151:MPT154 MZP151:MZP154 NJL151:NJL154 NTH151:NTH154 ODD151:ODD154 OMZ151:OMZ154 OWV151:OWV154 PGR151:PGR154 PQN151:PQN154 QAJ151:QAJ154 QKF151:QKF154 QUB151:QUB154 RDX151:RDX154 RNT151:RNT154 RXP151:RXP154 SHL151:SHL154 SRH151:SRH154 TBD151:TBD154 TKZ151:TKZ154 TUV151:TUV154 UER151:UER154 UON151:UON154 UYJ151:UYJ154 VIF151:VIF154 VSB151:VSB154 WBX151:WBX154 WLT151:WLT154 WVP151:WVP154 H65687:H65690 JD65687:JD65690 SZ65687:SZ65690 ACV65687:ACV65690 AMR65687:AMR65690 AWN65687:AWN65690 BGJ65687:BGJ65690 BQF65687:BQF65690 CAB65687:CAB65690 CJX65687:CJX65690 CTT65687:CTT65690 DDP65687:DDP65690 DNL65687:DNL65690 DXH65687:DXH65690 EHD65687:EHD65690 EQZ65687:EQZ65690 FAV65687:FAV65690 FKR65687:FKR65690 FUN65687:FUN65690 GEJ65687:GEJ65690 GOF65687:GOF65690 GYB65687:GYB65690 HHX65687:HHX65690 HRT65687:HRT65690 IBP65687:IBP65690 ILL65687:ILL65690 IVH65687:IVH65690 JFD65687:JFD65690 JOZ65687:JOZ65690 JYV65687:JYV65690 KIR65687:KIR65690 KSN65687:KSN65690 LCJ65687:LCJ65690 LMF65687:LMF65690 LWB65687:LWB65690 MFX65687:MFX65690 MPT65687:MPT65690 MZP65687:MZP65690 NJL65687:NJL65690 NTH65687:NTH65690 ODD65687:ODD65690 OMZ65687:OMZ65690 OWV65687:OWV65690 PGR65687:PGR65690 PQN65687:PQN65690 QAJ65687:QAJ65690 QKF65687:QKF65690 QUB65687:QUB65690 RDX65687:RDX65690 RNT65687:RNT65690 RXP65687:RXP65690 SHL65687:SHL65690 SRH65687:SRH65690 TBD65687:TBD65690 TKZ65687:TKZ65690 TUV65687:TUV65690 UER65687:UER65690 UON65687:UON65690 UYJ65687:UYJ65690 VIF65687:VIF65690 VSB65687:VSB65690 WBX65687:WBX65690 WLT65687:WLT65690 WVP65687:WVP65690 H131223:H131226 JD131223:JD131226 SZ131223:SZ131226 ACV131223:ACV131226 AMR131223:AMR131226 AWN131223:AWN131226 BGJ131223:BGJ131226 BQF131223:BQF131226 CAB131223:CAB131226 CJX131223:CJX131226 CTT131223:CTT131226 DDP131223:DDP131226 DNL131223:DNL131226 DXH131223:DXH131226 EHD131223:EHD131226 EQZ131223:EQZ131226 FAV131223:FAV131226 FKR131223:FKR131226 FUN131223:FUN131226 GEJ131223:GEJ131226 GOF131223:GOF131226 GYB131223:GYB131226 HHX131223:HHX131226 HRT131223:HRT131226 IBP131223:IBP131226 ILL131223:ILL131226 IVH131223:IVH131226 JFD131223:JFD131226 JOZ131223:JOZ131226 JYV131223:JYV131226 KIR131223:KIR131226 KSN131223:KSN131226 LCJ131223:LCJ131226 LMF131223:LMF131226 LWB131223:LWB131226 MFX131223:MFX131226 MPT131223:MPT131226 MZP131223:MZP131226 NJL131223:NJL131226 NTH131223:NTH131226 ODD131223:ODD131226 OMZ131223:OMZ131226 OWV131223:OWV131226 PGR131223:PGR131226 PQN131223:PQN131226 QAJ131223:QAJ131226 QKF131223:QKF131226 QUB131223:QUB131226 RDX131223:RDX131226 RNT131223:RNT131226 RXP131223:RXP131226 SHL131223:SHL131226 SRH131223:SRH131226 TBD131223:TBD131226 TKZ131223:TKZ131226 TUV131223:TUV131226 UER131223:UER131226 UON131223:UON131226 UYJ131223:UYJ131226 VIF131223:VIF131226 VSB131223:VSB131226 WBX131223:WBX131226 WLT131223:WLT131226 WVP131223:WVP131226 H196759:H196762 JD196759:JD196762 SZ196759:SZ196762 ACV196759:ACV196762 AMR196759:AMR196762 AWN196759:AWN196762 BGJ196759:BGJ196762 BQF196759:BQF196762 CAB196759:CAB196762 CJX196759:CJX196762 CTT196759:CTT196762 DDP196759:DDP196762 DNL196759:DNL196762 DXH196759:DXH196762 EHD196759:EHD196762 EQZ196759:EQZ196762 FAV196759:FAV196762 FKR196759:FKR196762 FUN196759:FUN196762 GEJ196759:GEJ196762 GOF196759:GOF196762 GYB196759:GYB196762 HHX196759:HHX196762 HRT196759:HRT196762 IBP196759:IBP196762 ILL196759:ILL196762 IVH196759:IVH196762 JFD196759:JFD196762 JOZ196759:JOZ196762 JYV196759:JYV196762 KIR196759:KIR196762 KSN196759:KSN196762 LCJ196759:LCJ196762 LMF196759:LMF196762 LWB196759:LWB196762 MFX196759:MFX196762 MPT196759:MPT196762 MZP196759:MZP196762 NJL196759:NJL196762 NTH196759:NTH196762 ODD196759:ODD196762 OMZ196759:OMZ196762 OWV196759:OWV196762 PGR196759:PGR196762 PQN196759:PQN196762 QAJ196759:QAJ196762 QKF196759:QKF196762 QUB196759:QUB196762 RDX196759:RDX196762 RNT196759:RNT196762 RXP196759:RXP196762 SHL196759:SHL196762 SRH196759:SRH196762 TBD196759:TBD196762 TKZ196759:TKZ196762 TUV196759:TUV196762 UER196759:UER196762 UON196759:UON196762 UYJ196759:UYJ196762 VIF196759:VIF196762 VSB196759:VSB196762 WBX196759:WBX196762 WLT196759:WLT196762 WVP196759:WVP196762 H262295:H262298 JD262295:JD262298 SZ262295:SZ262298 ACV262295:ACV262298 AMR262295:AMR262298 AWN262295:AWN262298 BGJ262295:BGJ262298 BQF262295:BQF262298 CAB262295:CAB262298 CJX262295:CJX262298 CTT262295:CTT262298 DDP262295:DDP262298 DNL262295:DNL262298 DXH262295:DXH262298 EHD262295:EHD262298 EQZ262295:EQZ262298 FAV262295:FAV262298 FKR262295:FKR262298 FUN262295:FUN262298 GEJ262295:GEJ262298 GOF262295:GOF262298 GYB262295:GYB262298 HHX262295:HHX262298 HRT262295:HRT262298 IBP262295:IBP262298 ILL262295:ILL262298 IVH262295:IVH262298 JFD262295:JFD262298 JOZ262295:JOZ262298 JYV262295:JYV262298 KIR262295:KIR262298 KSN262295:KSN262298 LCJ262295:LCJ262298 LMF262295:LMF262298 LWB262295:LWB262298 MFX262295:MFX262298 MPT262295:MPT262298 MZP262295:MZP262298 NJL262295:NJL262298 NTH262295:NTH262298 ODD262295:ODD262298 OMZ262295:OMZ262298 OWV262295:OWV262298 PGR262295:PGR262298 PQN262295:PQN262298 QAJ262295:QAJ262298 QKF262295:QKF262298 QUB262295:QUB262298 RDX262295:RDX262298 RNT262295:RNT262298 RXP262295:RXP262298 SHL262295:SHL262298 SRH262295:SRH262298 TBD262295:TBD262298 TKZ262295:TKZ262298 TUV262295:TUV262298 UER262295:UER262298 UON262295:UON262298 UYJ262295:UYJ262298 VIF262295:VIF262298 VSB262295:VSB262298 WBX262295:WBX262298 WLT262295:WLT262298 WVP262295:WVP262298 H327831:H327834 JD327831:JD327834 SZ327831:SZ327834 ACV327831:ACV327834 AMR327831:AMR327834 AWN327831:AWN327834 BGJ327831:BGJ327834 BQF327831:BQF327834 CAB327831:CAB327834 CJX327831:CJX327834 CTT327831:CTT327834 DDP327831:DDP327834 DNL327831:DNL327834 DXH327831:DXH327834 EHD327831:EHD327834 EQZ327831:EQZ327834 FAV327831:FAV327834 FKR327831:FKR327834 FUN327831:FUN327834 GEJ327831:GEJ327834 GOF327831:GOF327834 GYB327831:GYB327834 HHX327831:HHX327834 HRT327831:HRT327834 IBP327831:IBP327834 ILL327831:ILL327834 IVH327831:IVH327834 JFD327831:JFD327834 JOZ327831:JOZ327834 JYV327831:JYV327834 KIR327831:KIR327834 KSN327831:KSN327834 LCJ327831:LCJ327834 LMF327831:LMF327834 LWB327831:LWB327834 MFX327831:MFX327834 MPT327831:MPT327834 MZP327831:MZP327834 NJL327831:NJL327834 NTH327831:NTH327834 ODD327831:ODD327834 OMZ327831:OMZ327834 OWV327831:OWV327834 PGR327831:PGR327834 PQN327831:PQN327834 QAJ327831:QAJ327834 QKF327831:QKF327834 QUB327831:QUB327834 RDX327831:RDX327834 RNT327831:RNT327834 RXP327831:RXP327834 SHL327831:SHL327834 SRH327831:SRH327834 TBD327831:TBD327834 TKZ327831:TKZ327834 TUV327831:TUV327834 UER327831:UER327834 UON327831:UON327834 UYJ327831:UYJ327834 VIF327831:VIF327834 VSB327831:VSB327834 WBX327831:WBX327834 WLT327831:WLT327834 WVP327831:WVP327834 H393367:H393370 JD393367:JD393370 SZ393367:SZ393370 ACV393367:ACV393370 AMR393367:AMR393370 AWN393367:AWN393370 BGJ393367:BGJ393370 BQF393367:BQF393370 CAB393367:CAB393370 CJX393367:CJX393370 CTT393367:CTT393370 DDP393367:DDP393370 DNL393367:DNL393370 DXH393367:DXH393370 EHD393367:EHD393370 EQZ393367:EQZ393370 FAV393367:FAV393370 FKR393367:FKR393370 FUN393367:FUN393370 GEJ393367:GEJ393370 GOF393367:GOF393370 GYB393367:GYB393370 HHX393367:HHX393370 HRT393367:HRT393370 IBP393367:IBP393370 ILL393367:ILL393370 IVH393367:IVH393370 JFD393367:JFD393370 JOZ393367:JOZ393370 JYV393367:JYV393370 KIR393367:KIR393370 KSN393367:KSN393370 LCJ393367:LCJ393370 LMF393367:LMF393370 LWB393367:LWB393370 MFX393367:MFX393370 MPT393367:MPT393370 MZP393367:MZP393370 NJL393367:NJL393370 NTH393367:NTH393370 ODD393367:ODD393370 OMZ393367:OMZ393370 OWV393367:OWV393370 PGR393367:PGR393370 PQN393367:PQN393370 QAJ393367:QAJ393370 QKF393367:QKF393370 QUB393367:QUB393370 RDX393367:RDX393370 RNT393367:RNT393370 RXP393367:RXP393370 SHL393367:SHL393370 SRH393367:SRH393370 TBD393367:TBD393370 TKZ393367:TKZ393370 TUV393367:TUV393370 UER393367:UER393370 UON393367:UON393370 UYJ393367:UYJ393370 VIF393367:VIF393370 VSB393367:VSB393370 WBX393367:WBX393370 WLT393367:WLT393370 WVP393367:WVP393370 H458903:H458906 JD458903:JD458906 SZ458903:SZ458906 ACV458903:ACV458906 AMR458903:AMR458906 AWN458903:AWN458906 BGJ458903:BGJ458906 BQF458903:BQF458906 CAB458903:CAB458906 CJX458903:CJX458906 CTT458903:CTT458906 DDP458903:DDP458906 DNL458903:DNL458906 DXH458903:DXH458906 EHD458903:EHD458906 EQZ458903:EQZ458906 FAV458903:FAV458906 FKR458903:FKR458906 FUN458903:FUN458906 GEJ458903:GEJ458906 GOF458903:GOF458906 GYB458903:GYB458906 HHX458903:HHX458906 HRT458903:HRT458906 IBP458903:IBP458906 ILL458903:ILL458906 IVH458903:IVH458906 JFD458903:JFD458906 JOZ458903:JOZ458906 JYV458903:JYV458906 KIR458903:KIR458906 KSN458903:KSN458906 LCJ458903:LCJ458906 LMF458903:LMF458906 LWB458903:LWB458906 MFX458903:MFX458906 MPT458903:MPT458906 MZP458903:MZP458906 NJL458903:NJL458906 NTH458903:NTH458906 ODD458903:ODD458906 OMZ458903:OMZ458906 OWV458903:OWV458906 PGR458903:PGR458906 PQN458903:PQN458906 QAJ458903:QAJ458906 QKF458903:QKF458906 QUB458903:QUB458906 RDX458903:RDX458906 RNT458903:RNT458906 RXP458903:RXP458906 SHL458903:SHL458906 SRH458903:SRH458906 TBD458903:TBD458906 TKZ458903:TKZ458906 TUV458903:TUV458906 UER458903:UER458906 UON458903:UON458906 UYJ458903:UYJ458906 VIF458903:VIF458906 VSB458903:VSB458906 WBX458903:WBX458906 WLT458903:WLT458906 WVP458903:WVP458906 H524439:H524442 JD524439:JD524442 SZ524439:SZ524442 ACV524439:ACV524442 AMR524439:AMR524442 AWN524439:AWN524442 BGJ524439:BGJ524442 BQF524439:BQF524442 CAB524439:CAB524442 CJX524439:CJX524442 CTT524439:CTT524442 DDP524439:DDP524442 DNL524439:DNL524442 DXH524439:DXH524442 EHD524439:EHD524442 EQZ524439:EQZ524442 FAV524439:FAV524442 FKR524439:FKR524442 FUN524439:FUN524442 GEJ524439:GEJ524442 GOF524439:GOF524442 GYB524439:GYB524442 HHX524439:HHX524442 HRT524439:HRT524442 IBP524439:IBP524442 ILL524439:ILL524442 IVH524439:IVH524442 JFD524439:JFD524442 JOZ524439:JOZ524442 JYV524439:JYV524442 KIR524439:KIR524442 KSN524439:KSN524442 LCJ524439:LCJ524442 LMF524439:LMF524442 LWB524439:LWB524442 MFX524439:MFX524442 MPT524439:MPT524442 MZP524439:MZP524442 NJL524439:NJL524442 NTH524439:NTH524442 ODD524439:ODD524442 OMZ524439:OMZ524442 OWV524439:OWV524442 PGR524439:PGR524442 PQN524439:PQN524442 QAJ524439:QAJ524442 QKF524439:QKF524442 QUB524439:QUB524442 RDX524439:RDX524442 RNT524439:RNT524442 RXP524439:RXP524442 SHL524439:SHL524442 SRH524439:SRH524442 TBD524439:TBD524442 TKZ524439:TKZ524442 TUV524439:TUV524442 UER524439:UER524442 UON524439:UON524442 UYJ524439:UYJ524442 VIF524439:VIF524442 VSB524439:VSB524442 WBX524439:WBX524442 WLT524439:WLT524442 WVP524439:WVP524442 H589975:H589978 JD589975:JD589978 SZ589975:SZ589978 ACV589975:ACV589978 AMR589975:AMR589978 AWN589975:AWN589978 BGJ589975:BGJ589978 BQF589975:BQF589978 CAB589975:CAB589978 CJX589975:CJX589978 CTT589975:CTT589978 DDP589975:DDP589978 DNL589975:DNL589978 DXH589975:DXH589978 EHD589975:EHD589978 EQZ589975:EQZ589978 FAV589975:FAV589978 FKR589975:FKR589978 FUN589975:FUN589978 GEJ589975:GEJ589978 GOF589975:GOF589978 GYB589975:GYB589978 HHX589975:HHX589978 HRT589975:HRT589978 IBP589975:IBP589978 ILL589975:ILL589978 IVH589975:IVH589978 JFD589975:JFD589978 JOZ589975:JOZ589978 JYV589975:JYV589978 KIR589975:KIR589978 KSN589975:KSN589978 LCJ589975:LCJ589978 LMF589975:LMF589978 LWB589975:LWB589978 MFX589975:MFX589978 MPT589975:MPT589978 MZP589975:MZP589978 NJL589975:NJL589978 NTH589975:NTH589978 ODD589975:ODD589978 OMZ589975:OMZ589978 OWV589975:OWV589978 PGR589975:PGR589978 PQN589975:PQN589978 QAJ589975:QAJ589978 QKF589975:QKF589978 QUB589975:QUB589978 RDX589975:RDX589978 RNT589975:RNT589978 RXP589975:RXP589978 SHL589975:SHL589978 SRH589975:SRH589978 TBD589975:TBD589978 TKZ589975:TKZ589978 TUV589975:TUV589978 UER589975:UER589978 UON589975:UON589978 UYJ589975:UYJ589978 VIF589975:VIF589978 VSB589975:VSB589978 WBX589975:WBX589978 WLT589975:WLT589978 WVP589975:WVP589978 H655511:H655514 JD655511:JD655514 SZ655511:SZ655514 ACV655511:ACV655514 AMR655511:AMR655514 AWN655511:AWN655514 BGJ655511:BGJ655514 BQF655511:BQF655514 CAB655511:CAB655514 CJX655511:CJX655514 CTT655511:CTT655514 DDP655511:DDP655514 DNL655511:DNL655514 DXH655511:DXH655514 EHD655511:EHD655514 EQZ655511:EQZ655514 FAV655511:FAV655514 FKR655511:FKR655514 FUN655511:FUN655514 GEJ655511:GEJ655514 GOF655511:GOF655514 GYB655511:GYB655514 HHX655511:HHX655514 HRT655511:HRT655514 IBP655511:IBP655514 ILL655511:ILL655514 IVH655511:IVH655514 JFD655511:JFD655514 JOZ655511:JOZ655514 JYV655511:JYV655514 KIR655511:KIR655514 KSN655511:KSN655514 LCJ655511:LCJ655514 LMF655511:LMF655514 LWB655511:LWB655514 MFX655511:MFX655514 MPT655511:MPT655514 MZP655511:MZP655514 NJL655511:NJL655514 NTH655511:NTH655514 ODD655511:ODD655514 OMZ655511:OMZ655514 OWV655511:OWV655514 PGR655511:PGR655514 PQN655511:PQN655514 QAJ655511:QAJ655514 QKF655511:QKF655514 QUB655511:QUB655514 RDX655511:RDX655514 RNT655511:RNT655514 RXP655511:RXP655514 SHL655511:SHL655514 SRH655511:SRH655514 TBD655511:TBD655514 TKZ655511:TKZ655514 TUV655511:TUV655514 UER655511:UER655514 UON655511:UON655514 UYJ655511:UYJ655514 VIF655511:VIF655514 VSB655511:VSB655514 WBX655511:WBX655514 WLT655511:WLT655514 WVP655511:WVP655514 H721047:H721050 JD721047:JD721050 SZ721047:SZ721050 ACV721047:ACV721050 AMR721047:AMR721050 AWN721047:AWN721050 BGJ721047:BGJ721050 BQF721047:BQF721050 CAB721047:CAB721050 CJX721047:CJX721050 CTT721047:CTT721050 DDP721047:DDP721050 DNL721047:DNL721050 DXH721047:DXH721050 EHD721047:EHD721050 EQZ721047:EQZ721050 FAV721047:FAV721050 FKR721047:FKR721050 FUN721047:FUN721050 GEJ721047:GEJ721050 GOF721047:GOF721050 GYB721047:GYB721050 HHX721047:HHX721050 HRT721047:HRT721050 IBP721047:IBP721050 ILL721047:ILL721050 IVH721047:IVH721050 JFD721047:JFD721050 JOZ721047:JOZ721050 JYV721047:JYV721050 KIR721047:KIR721050 KSN721047:KSN721050 LCJ721047:LCJ721050 LMF721047:LMF721050 LWB721047:LWB721050 MFX721047:MFX721050 MPT721047:MPT721050 MZP721047:MZP721050 NJL721047:NJL721050 NTH721047:NTH721050 ODD721047:ODD721050 OMZ721047:OMZ721050 OWV721047:OWV721050 PGR721047:PGR721050 PQN721047:PQN721050 QAJ721047:QAJ721050 QKF721047:QKF721050 QUB721047:QUB721050 RDX721047:RDX721050 RNT721047:RNT721050 RXP721047:RXP721050 SHL721047:SHL721050 SRH721047:SRH721050 TBD721047:TBD721050 TKZ721047:TKZ721050 TUV721047:TUV721050 UER721047:UER721050 UON721047:UON721050 UYJ721047:UYJ721050 VIF721047:VIF721050 VSB721047:VSB721050 WBX721047:WBX721050 WLT721047:WLT721050 WVP721047:WVP721050 H786583:H786586 JD786583:JD786586 SZ786583:SZ786586 ACV786583:ACV786586 AMR786583:AMR786586 AWN786583:AWN786586 BGJ786583:BGJ786586 BQF786583:BQF786586 CAB786583:CAB786586 CJX786583:CJX786586 CTT786583:CTT786586 DDP786583:DDP786586 DNL786583:DNL786586 DXH786583:DXH786586 EHD786583:EHD786586 EQZ786583:EQZ786586 FAV786583:FAV786586 FKR786583:FKR786586 FUN786583:FUN786586 GEJ786583:GEJ786586 GOF786583:GOF786586 GYB786583:GYB786586 HHX786583:HHX786586 HRT786583:HRT786586 IBP786583:IBP786586 ILL786583:ILL786586 IVH786583:IVH786586 JFD786583:JFD786586 JOZ786583:JOZ786586 JYV786583:JYV786586 KIR786583:KIR786586 KSN786583:KSN786586 LCJ786583:LCJ786586 LMF786583:LMF786586 LWB786583:LWB786586 MFX786583:MFX786586 MPT786583:MPT786586 MZP786583:MZP786586 NJL786583:NJL786586 NTH786583:NTH786586 ODD786583:ODD786586 OMZ786583:OMZ786586 OWV786583:OWV786586 PGR786583:PGR786586 PQN786583:PQN786586 QAJ786583:QAJ786586 QKF786583:QKF786586 QUB786583:QUB786586 RDX786583:RDX786586 RNT786583:RNT786586 RXP786583:RXP786586 SHL786583:SHL786586 SRH786583:SRH786586 TBD786583:TBD786586 TKZ786583:TKZ786586 TUV786583:TUV786586 UER786583:UER786586 UON786583:UON786586 UYJ786583:UYJ786586 VIF786583:VIF786586 VSB786583:VSB786586 WBX786583:WBX786586 WLT786583:WLT786586 WVP786583:WVP786586 H852119:H852122 JD852119:JD852122 SZ852119:SZ852122 ACV852119:ACV852122 AMR852119:AMR852122 AWN852119:AWN852122 BGJ852119:BGJ852122 BQF852119:BQF852122 CAB852119:CAB852122 CJX852119:CJX852122 CTT852119:CTT852122 DDP852119:DDP852122 DNL852119:DNL852122 DXH852119:DXH852122 EHD852119:EHD852122 EQZ852119:EQZ852122 FAV852119:FAV852122 FKR852119:FKR852122 FUN852119:FUN852122 GEJ852119:GEJ852122 GOF852119:GOF852122 GYB852119:GYB852122 HHX852119:HHX852122 HRT852119:HRT852122 IBP852119:IBP852122 ILL852119:ILL852122 IVH852119:IVH852122 JFD852119:JFD852122 JOZ852119:JOZ852122 JYV852119:JYV852122 KIR852119:KIR852122 KSN852119:KSN852122 LCJ852119:LCJ852122 LMF852119:LMF852122 LWB852119:LWB852122 MFX852119:MFX852122 MPT852119:MPT852122 MZP852119:MZP852122 NJL852119:NJL852122 NTH852119:NTH852122 ODD852119:ODD852122 OMZ852119:OMZ852122 OWV852119:OWV852122 PGR852119:PGR852122 PQN852119:PQN852122 QAJ852119:QAJ852122 QKF852119:QKF852122 QUB852119:QUB852122 RDX852119:RDX852122 RNT852119:RNT852122 RXP852119:RXP852122 SHL852119:SHL852122 SRH852119:SRH852122 TBD852119:TBD852122 TKZ852119:TKZ852122 TUV852119:TUV852122 UER852119:UER852122 UON852119:UON852122 UYJ852119:UYJ852122 VIF852119:VIF852122 VSB852119:VSB852122 WBX852119:WBX852122 WLT852119:WLT852122 WVP852119:WVP852122 H917655:H917658 JD917655:JD917658 SZ917655:SZ917658 ACV917655:ACV917658 AMR917655:AMR917658 AWN917655:AWN917658 BGJ917655:BGJ917658 BQF917655:BQF917658 CAB917655:CAB917658 CJX917655:CJX917658 CTT917655:CTT917658 DDP917655:DDP917658 DNL917655:DNL917658 DXH917655:DXH917658 EHD917655:EHD917658 EQZ917655:EQZ917658 FAV917655:FAV917658 FKR917655:FKR917658 FUN917655:FUN917658 GEJ917655:GEJ917658 GOF917655:GOF917658 GYB917655:GYB917658 HHX917655:HHX917658 HRT917655:HRT917658 IBP917655:IBP917658 ILL917655:ILL917658 IVH917655:IVH917658 JFD917655:JFD917658 JOZ917655:JOZ917658 JYV917655:JYV917658 KIR917655:KIR917658 KSN917655:KSN917658 LCJ917655:LCJ917658 LMF917655:LMF917658 LWB917655:LWB917658 MFX917655:MFX917658 MPT917655:MPT917658 MZP917655:MZP917658 NJL917655:NJL917658 NTH917655:NTH917658 ODD917655:ODD917658 OMZ917655:OMZ917658 OWV917655:OWV917658 PGR917655:PGR917658 PQN917655:PQN917658 QAJ917655:QAJ917658 QKF917655:QKF917658 QUB917655:QUB917658 RDX917655:RDX917658 RNT917655:RNT917658 RXP917655:RXP917658 SHL917655:SHL917658 SRH917655:SRH917658 TBD917655:TBD917658 TKZ917655:TKZ917658 TUV917655:TUV917658 UER917655:UER917658 UON917655:UON917658 UYJ917655:UYJ917658 VIF917655:VIF917658 VSB917655:VSB917658 WBX917655:WBX917658 WLT917655:WLT917658 WVP917655:WVP917658 H983191:H983194 JD983191:JD983194 SZ983191:SZ983194 ACV983191:ACV983194 AMR983191:AMR983194 AWN983191:AWN983194 BGJ983191:BGJ983194 BQF983191:BQF983194 CAB983191:CAB983194 CJX983191:CJX983194 CTT983191:CTT983194 DDP983191:DDP983194 DNL983191:DNL983194 DXH983191:DXH983194 EHD983191:EHD983194 EQZ983191:EQZ983194 FAV983191:FAV983194 FKR983191:FKR983194 FUN983191:FUN983194 GEJ983191:GEJ983194 GOF983191:GOF983194 GYB983191:GYB983194 HHX983191:HHX983194 HRT983191:HRT983194 IBP983191:IBP983194 ILL983191:ILL983194 IVH983191:IVH983194 JFD983191:JFD983194 JOZ983191:JOZ983194 JYV983191:JYV983194 KIR983191:KIR983194 KSN983191:KSN983194 LCJ983191:LCJ983194 LMF983191:LMF983194 LWB983191:LWB983194 MFX983191:MFX983194 MPT983191:MPT983194 MZP983191:MZP983194 NJL983191:NJL983194 NTH983191:NTH983194 ODD983191:ODD983194 OMZ983191:OMZ983194 OWV983191:OWV983194 PGR983191:PGR983194 PQN983191:PQN983194 QAJ983191:QAJ983194 QKF983191:QKF983194 QUB983191:QUB983194 RDX983191:RDX983194 RNT983191:RNT983194 RXP983191:RXP983194 SHL983191:SHL983194 SRH983191:SRH983194 TBD983191:TBD983194 TKZ983191:TKZ983194 TUV983191:TUV983194 UER983191:UER983194 UON983191:UON983194 UYJ983191:UYJ983194 VIF983191:VIF983194 VSB983191:VSB983194 WBX983191:WBX983194 WLT983191:WLT983194 WVP983191:WVP983194 H41:H53 JD41:JD53 SZ41:SZ53 ACV41:ACV53 AMR41:AMR53 AWN41:AWN53 BGJ41:BGJ53 BQF41:BQF53 CAB41:CAB53 CJX41:CJX53 CTT41:CTT53 DDP41:DDP53 DNL41:DNL53 DXH41:DXH53 EHD41:EHD53 EQZ41:EQZ53 FAV41:FAV53 FKR41:FKR53 FUN41:FUN53 GEJ41:GEJ53 GOF41:GOF53 GYB41:GYB53 HHX41:HHX53 HRT41:HRT53 IBP41:IBP53 ILL41:ILL53 IVH41:IVH53 JFD41:JFD53 JOZ41:JOZ53 JYV41:JYV53 KIR41:KIR53 KSN41:KSN53 LCJ41:LCJ53 LMF41:LMF53 LWB41:LWB53 MFX41:MFX53 MPT41:MPT53 MZP41:MZP53 NJL41:NJL53 NTH41:NTH53 ODD41:ODD53 OMZ41:OMZ53 OWV41:OWV53 PGR41:PGR53 PQN41:PQN53 QAJ41:QAJ53 QKF41:QKF53 QUB41:QUB53 RDX41:RDX53 RNT41:RNT53 RXP41:RXP53 SHL41:SHL53 SRH41:SRH53 TBD41:TBD53 TKZ41:TKZ53 TUV41:TUV53 UER41:UER53 UON41:UON53 UYJ41:UYJ53 VIF41:VIF53 VSB41:VSB53 WBX41:WBX53 WLT41:WLT53 WVP41:WVP53 H65577:H65589 JD65577:JD65589 SZ65577:SZ65589 ACV65577:ACV65589 AMR65577:AMR65589 AWN65577:AWN65589 BGJ65577:BGJ65589 BQF65577:BQF65589 CAB65577:CAB65589 CJX65577:CJX65589 CTT65577:CTT65589 DDP65577:DDP65589 DNL65577:DNL65589 DXH65577:DXH65589 EHD65577:EHD65589 EQZ65577:EQZ65589 FAV65577:FAV65589 FKR65577:FKR65589 FUN65577:FUN65589 GEJ65577:GEJ65589 GOF65577:GOF65589 GYB65577:GYB65589 HHX65577:HHX65589 HRT65577:HRT65589 IBP65577:IBP65589 ILL65577:ILL65589 IVH65577:IVH65589 JFD65577:JFD65589 JOZ65577:JOZ65589 JYV65577:JYV65589 KIR65577:KIR65589 KSN65577:KSN65589 LCJ65577:LCJ65589 LMF65577:LMF65589 LWB65577:LWB65589 MFX65577:MFX65589 MPT65577:MPT65589 MZP65577:MZP65589 NJL65577:NJL65589 NTH65577:NTH65589 ODD65577:ODD65589 OMZ65577:OMZ65589 OWV65577:OWV65589 PGR65577:PGR65589 PQN65577:PQN65589 QAJ65577:QAJ65589 QKF65577:QKF65589 QUB65577:QUB65589 RDX65577:RDX65589 RNT65577:RNT65589 RXP65577:RXP65589 SHL65577:SHL65589 SRH65577:SRH65589 TBD65577:TBD65589 TKZ65577:TKZ65589 TUV65577:TUV65589 UER65577:UER65589 UON65577:UON65589 UYJ65577:UYJ65589 VIF65577:VIF65589 VSB65577:VSB65589 WBX65577:WBX65589 WLT65577:WLT65589 WVP65577:WVP65589 H131113:H131125 JD131113:JD131125 SZ131113:SZ131125 ACV131113:ACV131125 AMR131113:AMR131125 AWN131113:AWN131125 BGJ131113:BGJ131125 BQF131113:BQF131125 CAB131113:CAB131125 CJX131113:CJX131125 CTT131113:CTT131125 DDP131113:DDP131125 DNL131113:DNL131125 DXH131113:DXH131125 EHD131113:EHD131125 EQZ131113:EQZ131125 FAV131113:FAV131125 FKR131113:FKR131125 FUN131113:FUN131125 GEJ131113:GEJ131125 GOF131113:GOF131125 GYB131113:GYB131125 HHX131113:HHX131125 HRT131113:HRT131125 IBP131113:IBP131125 ILL131113:ILL131125 IVH131113:IVH131125 JFD131113:JFD131125 JOZ131113:JOZ131125 JYV131113:JYV131125 KIR131113:KIR131125 KSN131113:KSN131125 LCJ131113:LCJ131125 LMF131113:LMF131125 LWB131113:LWB131125 MFX131113:MFX131125 MPT131113:MPT131125 MZP131113:MZP131125 NJL131113:NJL131125 NTH131113:NTH131125 ODD131113:ODD131125 OMZ131113:OMZ131125 OWV131113:OWV131125 PGR131113:PGR131125 PQN131113:PQN131125 QAJ131113:QAJ131125 QKF131113:QKF131125 QUB131113:QUB131125 RDX131113:RDX131125 RNT131113:RNT131125 RXP131113:RXP131125 SHL131113:SHL131125 SRH131113:SRH131125 TBD131113:TBD131125 TKZ131113:TKZ131125 TUV131113:TUV131125 UER131113:UER131125 UON131113:UON131125 UYJ131113:UYJ131125 VIF131113:VIF131125 VSB131113:VSB131125 WBX131113:WBX131125 WLT131113:WLT131125 WVP131113:WVP131125 H196649:H196661 JD196649:JD196661 SZ196649:SZ196661 ACV196649:ACV196661 AMR196649:AMR196661 AWN196649:AWN196661 BGJ196649:BGJ196661 BQF196649:BQF196661 CAB196649:CAB196661 CJX196649:CJX196661 CTT196649:CTT196661 DDP196649:DDP196661 DNL196649:DNL196661 DXH196649:DXH196661 EHD196649:EHD196661 EQZ196649:EQZ196661 FAV196649:FAV196661 FKR196649:FKR196661 FUN196649:FUN196661 GEJ196649:GEJ196661 GOF196649:GOF196661 GYB196649:GYB196661 HHX196649:HHX196661 HRT196649:HRT196661 IBP196649:IBP196661 ILL196649:ILL196661 IVH196649:IVH196661 JFD196649:JFD196661 JOZ196649:JOZ196661 JYV196649:JYV196661 KIR196649:KIR196661 KSN196649:KSN196661 LCJ196649:LCJ196661 LMF196649:LMF196661 LWB196649:LWB196661 MFX196649:MFX196661 MPT196649:MPT196661 MZP196649:MZP196661 NJL196649:NJL196661 NTH196649:NTH196661 ODD196649:ODD196661 OMZ196649:OMZ196661 OWV196649:OWV196661 PGR196649:PGR196661 PQN196649:PQN196661 QAJ196649:QAJ196661 QKF196649:QKF196661 QUB196649:QUB196661 RDX196649:RDX196661 RNT196649:RNT196661 RXP196649:RXP196661 SHL196649:SHL196661 SRH196649:SRH196661 TBD196649:TBD196661 TKZ196649:TKZ196661 TUV196649:TUV196661 UER196649:UER196661 UON196649:UON196661 UYJ196649:UYJ196661 VIF196649:VIF196661 VSB196649:VSB196661 WBX196649:WBX196661 WLT196649:WLT196661 WVP196649:WVP196661 H262185:H262197 JD262185:JD262197 SZ262185:SZ262197 ACV262185:ACV262197 AMR262185:AMR262197 AWN262185:AWN262197 BGJ262185:BGJ262197 BQF262185:BQF262197 CAB262185:CAB262197 CJX262185:CJX262197 CTT262185:CTT262197 DDP262185:DDP262197 DNL262185:DNL262197 DXH262185:DXH262197 EHD262185:EHD262197 EQZ262185:EQZ262197 FAV262185:FAV262197 FKR262185:FKR262197 FUN262185:FUN262197 GEJ262185:GEJ262197 GOF262185:GOF262197 GYB262185:GYB262197 HHX262185:HHX262197 HRT262185:HRT262197 IBP262185:IBP262197 ILL262185:ILL262197 IVH262185:IVH262197 JFD262185:JFD262197 JOZ262185:JOZ262197 JYV262185:JYV262197 KIR262185:KIR262197 KSN262185:KSN262197 LCJ262185:LCJ262197 LMF262185:LMF262197 LWB262185:LWB262197 MFX262185:MFX262197 MPT262185:MPT262197 MZP262185:MZP262197 NJL262185:NJL262197 NTH262185:NTH262197 ODD262185:ODD262197 OMZ262185:OMZ262197 OWV262185:OWV262197 PGR262185:PGR262197 PQN262185:PQN262197 QAJ262185:QAJ262197 QKF262185:QKF262197 QUB262185:QUB262197 RDX262185:RDX262197 RNT262185:RNT262197 RXP262185:RXP262197 SHL262185:SHL262197 SRH262185:SRH262197 TBD262185:TBD262197 TKZ262185:TKZ262197 TUV262185:TUV262197 UER262185:UER262197 UON262185:UON262197 UYJ262185:UYJ262197 VIF262185:VIF262197 VSB262185:VSB262197 WBX262185:WBX262197 WLT262185:WLT262197 WVP262185:WVP262197 H327721:H327733 JD327721:JD327733 SZ327721:SZ327733 ACV327721:ACV327733 AMR327721:AMR327733 AWN327721:AWN327733 BGJ327721:BGJ327733 BQF327721:BQF327733 CAB327721:CAB327733 CJX327721:CJX327733 CTT327721:CTT327733 DDP327721:DDP327733 DNL327721:DNL327733 DXH327721:DXH327733 EHD327721:EHD327733 EQZ327721:EQZ327733 FAV327721:FAV327733 FKR327721:FKR327733 FUN327721:FUN327733 GEJ327721:GEJ327733 GOF327721:GOF327733 GYB327721:GYB327733 HHX327721:HHX327733 HRT327721:HRT327733 IBP327721:IBP327733 ILL327721:ILL327733 IVH327721:IVH327733 JFD327721:JFD327733 JOZ327721:JOZ327733 JYV327721:JYV327733 KIR327721:KIR327733 KSN327721:KSN327733 LCJ327721:LCJ327733 LMF327721:LMF327733 LWB327721:LWB327733 MFX327721:MFX327733 MPT327721:MPT327733 MZP327721:MZP327733 NJL327721:NJL327733 NTH327721:NTH327733 ODD327721:ODD327733 OMZ327721:OMZ327733 OWV327721:OWV327733 PGR327721:PGR327733 PQN327721:PQN327733 QAJ327721:QAJ327733 QKF327721:QKF327733 QUB327721:QUB327733 RDX327721:RDX327733 RNT327721:RNT327733 RXP327721:RXP327733 SHL327721:SHL327733 SRH327721:SRH327733 TBD327721:TBD327733 TKZ327721:TKZ327733 TUV327721:TUV327733 UER327721:UER327733 UON327721:UON327733 UYJ327721:UYJ327733 VIF327721:VIF327733 VSB327721:VSB327733 WBX327721:WBX327733 WLT327721:WLT327733 WVP327721:WVP327733 H393257:H393269 JD393257:JD393269 SZ393257:SZ393269 ACV393257:ACV393269 AMR393257:AMR393269 AWN393257:AWN393269 BGJ393257:BGJ393269 BQF393257:BQF393269 CAB393257:CAB393269 CJX393257:CJX393269 CTT393257:CTT393269 DDP393257:DDP393269 DNL393257:DNL393269 DXH393257:DXH393269 EHD393257:EHD393269 EQZ393257:EQZ393269 FAV393257:FAV393269 FKR393257:FKR393269 FUN393257:FUN393269 GEJ393257:GEJ393269 GOF393257:GOF393269 GYB393257:GYB393269 HHX393257:HHX393269 HRT393257:HRT393269 IBP393257:IBP393269 ILL393257:ILL393269 IVH393257:IVH393269 JFD393257:JFD393269 JOZ393257:JOZ393269 JYV393257:JYV393269 KIR393257:KIR393269 KSN393257:KSN393269 LCJ393257:LCJ393269 LMF393257:LMF393269 LWB393257:LWB393269 MFX393257:MFX393269 MPT393257:MPT393269 MZP393257:MZP393269 NJL393257:NJL393269 NTH393257:NTH393269 ODD393257:ODD393269 OMZ393257:OMZ393269 OWV393257:OWV393269 PGR393257:PGR393269 PQN393257:PQN393269 QAJ393257:QAJ393269 QKF393257:QKF393269 QUB393257:QUB393269 RDX393257:RDX393269 RNT393257:RNT393269 RXP393257:RXP393269 SHL393257:SHL393269 SRH393257:SRH393269 TBD393257:TBD393269 TKZ393257:TKZ393269 TUV393257:TUV393269 UER393257:UER393269 UON393257:UON393269 UYJ393257:UYJ393269 VIF393257:VIF393269 VSB393257:VSB393269 WBX393257:WBX393269 WLT393257:WLT393269 WVP393257:WVP393269 H458793:H458805 JD458793:JD458805 SZ458793:SZ458805 ACV458793:ACV458805 AMR458793:AMR458805 AWN458793:AWN458805 BGJ458793:BGJ458805 BQF458793:BQF458805 CAB458793:CAB458805 CJX458793:CJX458805 CTT458793:CTT458805 DDP458793:DDP458805 DNL458793:DNL458805 DXH458793:DXH458805 EHD458793:EHD458805 EQZ458793:EQZ458805 FAV458793:FAV458805 FKR458793:FKR458805 FUN458793:FUN458805 GEJ458793:GEJ458805 GOF458793:GOF458805 GYB458793:GYB458805 HHX458793:HHX458805 HRT458793:HRT458805 IBP458793:IBP458805 ILL458793:ILL458805 IVH458793:IVH458805 JFD458793:JFD458805 JOZ458793:JOZ458805 JYV458793:JYV458805 KIR458793:KIR458805 KSN458793:KSN458805 LCJ458793:LCJ458805 LMF458793:LMF458805 LWB458793:LWB458805 MFX458793:MFX458805 MPT458793:MPT458805 MZP458793:MZP458805 NJL458793:NJL458805 NTH458793:NTH458805 ODD458793:ODD458805 OMZ458793:OMZ458805 OWV458793:OWV458805 PGR458793:PGR458805 PQN458793:PQN458805 QAJ458793:QAJ458805 QKF458793:QKF458805 QUB458793:QUB458805 RDX458793:RDX458805 RNT458793:RNT458805 RXP458793:RXP458805 SHL458793:SHL458805 SRH458793:SRH458805 TBD458793:TBD458805 TKZ458793:TKZ458805 TUV458793:TUV458805 UER458793:UER458805 UON458793:UON458805 UYJ458793:UYJ458805 VIF458793:VIF458805 VSB458793:VSB458805 WBX458793:WBX458805 WLT458793:WLT458805 WVP458793:WVP458805 H524329:H524341 JD524329:JD524341 SZ524329:SZ524341 ACV524329:ACV524341 AMR524329:AMR524341 AWN524329:AWN524341 BGJ524329:BGJ524341 BQF524329:BQF524341 CAB524329:CAB524341 CJX524329:CJX524341 CTT524329:CTT524341 DDP524329:DDP524341 DNL524329:DNL524341 DXH524329:DXH524341 EHD524329:EHD524341 EQZ524329:EQZ524341 FAV524329:FAV524341 FKR524329:FKR524341 FUN524329:FUN524341 GEJ524329:GEJ524341 GOF524329:GOF524341 GYB524329:GYB524341 HHX524329:HHX524341 HRT524329:HRT524341 IBP524329:IBP524341 ILL524329:ILL524341 IVH524329:IVH524341 JFD524329:JFD524341 JOZ524329:JOZ524341 JYV524329:JYV524341 KIR524329:KIR524341 KSN524329:KSN524341 LCJ524329:LCJ524341 LMF524329:LMF524341 LWB524329:LWB524341 MFX524329:MFX524341 MPT524329:MPT524341 MZP524329:MZP524341 NJL524329:NJL524341 NTH524329:NTH524341 ODD524329:ODD524341 OMZ524329:OMZ524341 OWV524329:OWV524341 PGR524329:PGR524341 PQN524329:PQN524341 QAJ524329:QAJ524341 QKF524329:QKF524341 QUB524329:QUB524341 RDX524329:RDX524341 RNT524329:RNT524341 RXP524329:RXP524341 SHL524329:SHL524341 SRH524329:SRH524341 TBD524329:TBD524341 TKZ524329:TKZ524341 TUV524329:TUV524341 UER524329:UER524341 UON524329:UON524341 UYJ524329:UYJ524341 VIF524329:VIF524341 VSB524329:VSB524341 WBX524329:WBX524341 WLT524329:WLT524341 WVP524329:WVP524341 H589865:H589877 JD589865:JD589877 SZ589865:SZ589877 ACV589865:ACV589877 AMR589865:AMR589877 AWN589865:AWN589877 BGJ589865:BGJ589877 BQF589865:BQF589877 CAB589865:CAB589877 CJX589865:CJX589877 CTT589865:CTT589877 DDP589865:DDP589877 DNL589865:DNL589877 DXH589865:DXH589877 EHD589865:EHD589877 EQZ589865:EQZ589877 FAV589865:FAV589877 FKR589865:FKR589877 FUN589865:FUN589877 GEJ589865:GEJ589877 GOF589865:GOF589877 GYB589865:GYB589877 HHX589865:HHX589877 HRT589865:HRT589877 IBP589865:IBP589877 ILL589865:ILL589877 IVH589865:IVH589877 JFD589865:JFD589877 JOZ589865:JOZ589877 JYV589865:JYV589877 KIR589865:KIR589877 KSN589865:KSN589877 LCJ589865:LCJ589877 LMF589865:LMF589877 LWB589865:LWB589877 MFX589865:MFX589877 MPT589865:MPT589877 MZP589865:MZP589877 NJL589865:NJL589877 NTH589865:NTH589877 ODD589865:ODD589877 OMZ589865:OMZ589877 OWV589865:OWV589877 PGR589865:PGR589877 PQN589865:PQN589877 QAJ589865:QAJ589877 QKF589865:QKF589877 QUB589865:QUB589877 RDX589865:RDX589877 RNT589865:RNT589877 RXP589865:RXP589877 SHL589865:SHL589877 SRH589865:SRH589877 TBD589865:TBD589877 TKZ589865:TKZ589877 TUV589865:TUV589877 UER589865:UER589877 UON589865:UON589877 UYJ589865:UYJ589877 VIF589865:VIF589877 VSB589865:VSB589877 WBX589865:WBX589877 WLT589865:WLT589877 WVP589865:WVP589877 H655401:H655413 JD655401:JD655413 SZ655401:SZ655413 ACV655401:ACV655413 AMR655401:AMR655413 AWN655401:AWN655413 BGJ655401:BGJ655413 BQF655401:BQF655413 CAB655401:CAB655413 CJX655401:CJX655413 CTT655401:CTT655413 DDP655401:DDP655413 DNL655401:DNL655413 DXH655401:DXH655413 EHD655401:EHD655413 EQZ655401:EQZ655413 FAV655401:FAV655413 FKR655401:FKR655413 FUN655401:FUN655413 GEJ655401:GEJ655413 GOF655401:GOF655413 GYB655401:GYB655413 HHX655401:HHX655413 HRT655401:HRT655413 IBP655401:IBP655413 ILL655401:ILL655413 IVH655401:IVH655413 JFD655401:JFD655413 JOZ655401:JOZ655413 JYV655401:JYV655413 KIR655401:KIR655413 KSN655401:KSN655413 LCJ655401:LCJ655413 LMF655401:LMF655413 LWB655401:LWB655413 MFX655401:MFX655413 MPT655401:MPT655413 MZP655401:MZP655413 NJL655401:NJL655413 NTH655401:NTH655413 ODD655401:ODD655413 OMZ655401:OMZ655413 OWV655401:OWV655413 PGR655401:PGR655413 PQN655401:PQN655413 QAJ655401:QAJ655413 QKF655401:QKF655413 QUB655401:QUB655413 RDX655401:RDX655413 RNT655401:RNT655413 RXP655401:RXP655413 SHL655401:SHL655413 SRH655401:SRH655413 TBD655401:TBD655413 TKZ655401:TKZ655413 TUV655401:TUV655413 UER655401:UER655413 UON655401:UON655413 UYJ655401:UYJ655413 VIF655401:VIF655413 VSB655401:VSB655413 WBX655401:WBX655413 WLT655401:WLT655413 WVP655401:WVP655413 H720937:H720949 JD720937:JD720949 SZ720937:SZ720949 ACV720937:ACV720949 AMR720937:AMR720949 AWN720937:AWN720949 BGJ720937:BGJ720949 BQF720937:BQF720949 CAB720937:CAB720949 CJX720937:CJX720949 CTT720937:CTT720949 DDP720937:DDP720949 DNL720937:DNL720949 DXH720937:DXH720949 EHD720937:EHD720949 EQZ720937:EQZ720949 FAV720937:FAV720949 FKR720937:FKR720949 FUN720937:FUN720949 GEJ720937:GEJ720949 GOF720937:GOF720949 GYB720937:GYB720949 HHX720937:HHX720949 HRT720937:HRT720949 IBP720937:IBP720949 ILL720937:ILL720949 IVH720937:IVH720949 JFD720937:JFD720949 JOZ720937:JOZ720949 JYV720937:JYV720949 KIR720937:KIR720949 KSN720937:KSN720949 LCJ720937:LCJ720949 LMF720937:LMF720949 LWB720937:LWB720949 MFX720937:MFX720949 MPT720937:MPT720949 MZP720937:MZP720949 NJL720937:NJL720949 NTH720937:NTH720949 ODD720937:ODD720949 OMZ720937:OMZ720949 OWV720937:OWV720949 PGR720937:PGR720949 PQN720937:PQN720949 QAJ720937:QAJ720949 QKF720937:QKF720949 QUB720937:QUB720949 RDX720937:RDX720949 RNT720937:RNT720949 RXP720937:RXP720949 SHL720937:SHL720949 SRH720937:SRH720949 TBD720937:TBD720949 TKZ720937:TKZ720949 TUV720937:TUV720949 UER720937:UER720949 UON720937:UON720949 UYJ720937:UYJ720949 VIF720937:VIF720949 VSB720937:VSB720949 WBX720937:WBX720949 WLT720937:WLT720949 WVP720937:WVP720949 H786473:H786485 JD786473:JD786485 SZ786473:SZ786485 ACV786473:ACV786485 AMR786473:AMR786485 AWN786473:AWN786485 BGJ786473:BGJ786485 BQF786473:BQF786485 CAB786473:CAB786485 CJX786473:CJX786485 CTT786473:CTT786485 DDP786473:DDP786485 DNL786473:DNL786485 DXH786473:DXH786485 EHD786473:EHD786485 EQZ786473:EQZ786485 FAV786473:FAV786485 FKR786473:FKR786485 FUN786473:FUN786485 GEJ786473:GEJ786485 GOF786473:GOF786485 GYB786473:GYB786485 HHX786473:HHX786485 HRT786473:HRT786485 IBP786473:IBP786485 ILL786473:ILL786485 IVH786473:IVH786485 JFD786473:JFD786485 JOZ786473:JOZ786485 JYV786473:JYV786485 KIR786473:KIR786485 KSN786473:KSN786485 LCJ786473:LCJ786485 LMF786473:LMF786485 LWB786473:LWB786485 MFX786473:MFX786485 MPT786473:MPT786485 MZP786473:MZP786485 NJL786473:NJL786485 NTH786473:NTH786485 ODD786473:ODD786485 OMZ786473:OMZ786485 OWV786473:OWV786485 PGR786473:PGR786485 PQN786473:PQN786485 QAJ786473:QAJ786485 QKF786473:QKF786485 QUB786473:QUB786485 RDX786473:RDX786485 RNT786473:RNT786485 RXP786473:RXP786485 SHL786473:SHL786485 SRH786473:SRH786485 TBD786473:TBD786485 TKZ786473:TKZ786485 TUV786473:TUV786485 UER786473:UER786485 UON786473:UON786485 UYJ786473:UYJ786485 VIF786473:VIF786485 VSB786473:VSB786485 WBX786473:WBX786485 WLT786473:WLT786485 WVP786473:WVP786485 H852009:H852021 JD852009:JD852021 SZ852009:SZ852021 ACV852009:ACV852021 AMR852009:AMR852021 AWN852009:AWN852021 BGJ852009:BGJ852021 BQF852009:BQF852021 CAB852009:CAB852021 CJX852009:CJX852021 CTT852009:CTT852021 DDP852009:DDP852021 DNL852009:DNL852021 DXH852009:DXH852021 EHD852009:EHD852021 EQZ852009:EQZ852021 FAV852009:FAV852021 FKR852009:FKR852021 FUN852009:FUN852021 GEJ852009:GEJ852021 GOF852009:GOF852021 GYB852009:GYB852021 HHX852009:HHX852021 HRT852009:HRT852021 IBP852009:IBP852021 ILL852009:ILL852021 IVH852009:IVH852021 JFD852009:JFD852021 JOZ852009:JOZ852021 JYV852009:JYV852021 KIR852009:KIR852021 KSN852009:KSN852021 LCJ852009:LCJ852021 LMF852009:LMF852021 LWB852009:LWB852021 MFX852009:MFX852021 MPT852009:MPT852021 MZP852009:MZP852021 NJL852009:NJL852021 NTH852009:NTH852021 ODD852009:ODD852021 OMZ852009:OMZ852021 OWV852009:OWV852021 PGR852009:PGR852021 PQN852009:PQN852021 QAJ852009:QAJ852021 QKF852009:QKF852021 QUB852009:QUB852021 RDX852009:RDX852021 RNT852009:RNT852021 RXP852009:RXP852021 SHL852009:SHL852021 SRH852009:SRH852021 TBD852009:TBD852021 TKZ852009:TKZ852021 TUV852009:TUV852021 UER852009:UER852021 UON852009:UON852021 UYJ852009:UYJ852021 VIF852009:VIF852021 VSB852009:VSB852021 WBX852009:WBX852021 WLT852009:WLT852021 WVP852009:WVP852021 H917545:H917557 JD917545:JD917557 SZ917545:SZ917557 ACV917545:ACV917557 AMR917545:AMR917557 AWN917545:AWN917557 BGJ917545:BGJ917557 BQF917545:BQF917557 CAB917545:CAB917557 CJX917545:CJX917557 CTT917545:CTT917557 DDP917545:DDP917557 DNL917545:DNL917557 DXH917545:DXH917557 EHD917545:EHD917557 EQZ917545:EQZ917557 FAV917545:FAV917557 FKR917545:FKR917557 FUN917545:FUN917557 GEJ917545:GEJ917557 GOF917545:GOF917557 GYB917545:GYB917557 HHX917545:HHX917557 HRT917545:HRT917557 IBP917545:IBP917557 ILL917545:ILL917557 IVH917545:IVH917557 JFD917545:JFD917557 JOZ917545:JOZ917557 JYV917545:JYV917557 KIR917545:KIR917557 KSN917545:KSN917557 LCJ917545:LCJ917557 LMF917545:LMF917557 LWB917545:LWB917557 MFX917545:MFX917557 MPT917545:MPT917557 MZP917545:MZP917557 NJL917545:NJL917557 NTH917545:NTH917557 ODD917545:ODD917557 OMZ917545:OMZ917557 OWV917545:OWV917557 PGR917545:PGR917557 PQN917545:PQN917557 QAJ917545:QAJ917557 QKF917545:QKF917557 QUB917545:QUB917557 RDX917545:RDX917557 RNT917545:RNT917557 RXP917545:RXP917557 SHL917545:SHL917557 SRH917545:SRH917557 TBD917545:TBD917557 TKZ917545:TKZ917557 TUV917545:TUV917557 UER917545:UER917557 UON917545:UON917557 UYJ917545:UYJ917557 VIF917545:VIF917557 VSB917545:VSB917557 WBX917545:WBX917557 WLT917545:WLT917557 WVP917545:WVP917557 H983081:H983093 JD983081:JD983093 SZ983081:SZ983093 ACV983081:ACV983093 AMR983081:AMR983093 AWN983081:AWN983093 BGJ983081:BGJ983093 BQF983081:BQF983093 CAB983081:CAB983093 CJX983081:CJX983093 CTT983081:CTT983093 DDP983081:DDP983093 DNL983081:DNL983093 DXH983081:DXH983093 EHD983081:EHD983093 EQZ983081:EQZ983093 FAV983081:FAV983093 FKR983081:FKR983093 FUN983081:FUN983093 GEJ983081:GEJ983093 GOF983081:GOF983093 GYB983081:GYB983093 HHX983081:HHX983093 HRT983081:HRT983093 IBP983081:IBP983093 ILL983081:ILL983093 IVH983081:IVH983093 JFD983081:JFD983093 JOZ983081:JOZ983093 JYV983081:JYV983093 KIR983081:KIR983093 KSN983081:KSN983093 LCJ983081:LCJ983093 LMF983081:LMF983093 LWB983081:LWB983093 MFX983081:MFX983093 MPT983081:MPT983093 MZP983081:MZP983093 NJL983081:NJL983093 NTH983081:NTH983093 ODD983081:ODD983093 OMZ983081:OMZ983093 OWV983081:OWV983093 PGR983081:PGR983093 PQN983081:PQN983093 QAJ983081:QAJ983093 QKF983081:QKF983093 QUB983081:QUB983093 RDX983081:RDX983093 RNT983081:RNT983093 RXP983081:RXP983093 SHL983081:SHL983093 SRH983081:SRH983093 TBD983081:TBD983093 TKZ983081:TKZ983093 TUV983081:TUV983093 UER983081:UER983093 UON983081:UON983093 UYJ983081:UYJ983093 VIF983081:VIF983093 VSB983081:VSB983093 WBX983081:WBX983093 WLT983081:WLT983093 WVP983081:WVP983093 H84:H98 JD84:JD98 SZ84:SZ98 ACV84:ACV98 AMR84:AMR98 AWN84:AWN98 BGJ84:BGJ98 BQF84:BQF98 CAB84:CAB98 CJX84:CJX98 CTT84:CTT98 DDP84:DDP98 DNL84:DNL98 DXH84:DXH98 EHD84:EHD98 EQZ84:EQZ98 FAV84:FAV98 FKR84:FKR98 FUN84:FUN98 GEJ84:GEJ98 GOF84:GOF98 GYB84:GYB98 HHX84:HHX98 HRT84:HRT98 IBP84:IBP98 ILL84:ILL98 IVH84:IVH98 JFD84:JFD98 JOZ84:JOZ98 JYV84:JYV98 KIR84:KIR98 KSN84:KSN98 LCJ84:LCJ98 LMF84:LMF98 LWB84:LWB98 MFX84:MFX98 MPT84:MPT98 MZP84:MZP98 NJL84:NJL98 NTH84:NTH98 ODD84:ODD98 OMZ84:OMZ98 OWV84:OWV98 PGR84:PGR98 PQN84:PQN98 QAJ84:QAJ98 QKF84:QKF98 QUB84:QUB98 RDX84:RDX98 RNT84:RNT98 RXP84:RXP98 SHL84:SHL98 SRH84:SRH98 TBD84:TBD98 TKZ84:TKZ98 TUV84:TUV98 UER84:UER98 UON84:UON98 UYJ84:UYJ98 VIF84:VIF98 VSB84:VSB98 WBX84:WBX98 WLT84:WLT98 WVP84:WVP98 H65620:H65634 JD65620:JD65634 SZ65620:SZ65634 ACV65620:ACV65634 AMR65620:AMR65634 AWN65620:AWN65634 BGJ65620:BGJ65634 BQF65620:BQF65634 CAB65620:CAB65634 CJX65620:CJX65634 CTT65620:CTT65634 DDP65620:DDP65634 DNL65620:DNL65634 DXH65620:DXH65634 EHD65620:EHD65634 EQZ65620:EQZ65634 FAV65620:FAV65634 FKR65620:FKR65634 FUN65620:FUN65634 GEJ65620:GEJ65634 GOF65620:GOF65634 GYB65620:GYB65634 HHX65620:HHX65634 HRT65620:HRT65634 IBP65620:IBP65634 ILL65620:ILL65634 IVH65620:IVH65634 JFD65620:JFD65634 JOZ65620:JOZ65634 JYV65620:JYV65634 KIR65620:KIR65634 KSN65620:KSN65634 LCJ65620:LCJ65634 LMF65620:LMF65634 LWB65620:LWB65634 MFX65620:MFX65634 MPT65620:MPT65634 MZP65620:MZP65634 NJL65620:NJL65634 NTH65620:NTH65634 ODD65620:ODD65634 OMZ65620:OMZ65634 OWV65620:OWV65634 PGR65620:PGR65634 PQN65620:PQN65634 QAJ65620:QAJ65634 QKF65620:QKF65634 QUB65620:QUB65634 RDX65620:RDX65634 RNT65620:RNT65634 RXP65620:RXP65634 SHL65620:SHL65634 SRH65620:SRH65634 TBD65620:TBD65634 TKZ65620:TKZ65634 TUV65620:TUV65634 UER65620:UER65634 UON65620:UON65634 UYJ65620:UYJ65634 VIF65620:VIF65634 VSB65620:VSB65634 WBX65620:WBX65634 WLT65620:WLT65634 WVP65620:WVP65634 H131156:H131170 JD131156:JD131170 SZ131156:SZ131170 ACV131156:ACV131170 AMR131156:AMR131170 AWN131156:AWN131170 BGJ131156:BGJ131170 BQF131156:BQF131170 CAB131156:CAB131170 CJX131156:CJX131170 CTT131156:CTT131170 DDP131156:DDP131170 DNL131156:DNL131170 DXH131156:DXH131170 EHD131156:EHD131170 EQZ131156:EQZ131170 FAV131156:FAV131170 FKR131156:FKR131170 FUN131156:FUN131170 GEJ131156:GEJ131170 GOF131156:GOF131170 GYB131156:GYB131170 HHX131156:HHX131170 HRT131156:HRT131170 IBP131156:IBP131170 ILL131156:ILL131170 IVH131156:IVH131170 JFD131156:JFD131170 JOZ131156:JOZ131170 JYV131156:JYV131170 KIR131156:KIR131170 KSN131156:KSN131170 LCJ131156:LCJ131170 LMF131156:LMF131170 LWB131156:LWB131170 MFX131156:MFX131170 MPT131156:MPT131170 MZP131156:MZP131170 NJL131156:NJL131170 NTH131156:NTH131170 ODD131156:ODD131170 OMZ131156:OMZ131170 OWV131156:OWV131170 PGR131156:PGR131170 PQN131156:PQN131170 QAJ131156:QAJ131170 QKF131156:QKF131170 QUB131156:QUB131170 RDX131156:RDX131170 RNT131156:RNT131170 RXP131156:RXP131170 SHL131156:SHL131170 SRH131156:SRH131170 TBD131156:TBD131170 TKZ131156:TKZ131170 TUV131156:TUV131170 UER131156:UER131170 UON131156:UON131170 UYJ131156:UYJ131170 VIF131156:VIF131170 VSB131156:VSB131170 WBX131156:WBX131170 WLT131156:WLT131170 WVP131156:WVP131170 H196692:H196706 JD196692:JD196706 SZ196692:SZ196706 ACV196692:ACV196706 AMR196692:AMR196706 AWN196692:AWN196706 BGJ196692:BGJ196706 BQF196692:BQF196706 CAB196692:CAB196706 CJX196692:CJX196706 CTT196692:CTT196706 DDP196692:DDP196706 DNL196692:DNL196706 DXH196692:DXH196706 EHD196692:EHD196706 EQZ196692:EQZ196706 FAV196692:FAV196706 FKR196692:FKR196706 FUN196692:FUN196706 GEJ196692:GEJ196706 GOF196692:GOF196706 GYB196692:GYB196706 HHX196692:HHX196706 HRT196692:HRT196706 IBP196692:IBP196706 ILL196692:ILL196706 IVH196692:IVH196706 JFD196692:JFD196706 JOZ196692:JOZ196706 JYV196692:JYV196706 KIR196692:KIR196706 KSN196692:KSN196706 LCJ196692:LCJ196706 LMF196692:LMF196706 LWB196692:LWB196706 MFX196692:MFX196706 MPT196692:MPT196706 MZP196692:MZP196706 NJL196692:NJL196706 NTH196692:NTH196706 ODD196692:ODD196706 OMZ196692:OMZ196706 OWV196692:OWV196706 PGR196692:PGR196706 PQN196692:PQN196706 QAJ196692:QAJ196706 QKF196692:QKF196706 QUB196692:QUB196706 RDX196692:RDX196706 RNT196692:RNT196706 RXP196692:RXP196706 SHL196692:SHL196706 SRH196692:SRH196706 TBD196692:TBD196706 TKZ196692:TKZ196706 TUV196692:TUV196706 UER196692:UER196706 UON196692:UON196706 UYJ196692:UYJ196706 VIF196692:VIF196706 VSB196692:VSB196706 WBX196692:WBX196706 WLT196692:WLT196706 WVP196692:WVP196706 H262228:H262242 JD262228:JD262242 SZ262228:SZ262242 ACV262228:ACV262242 AMR262228:AMR262242 AWN262228:AWN262242 BGJ262228:BGJ262242 BQF262228:BQF262242 CAB262228:CAB262242 CJX262228:CJX262242 CTT262228:CTT262242 DDP262228:DDP262242 DNL262228:DNL262242 DXH262228:DXH262242 EHD262228:EHD262242 EQZ262228:EQZ262242 FAV262228:FAV262242 FKR262228:FKR262242 FUN262228:FUN262242 GEJ262228:GEJ262242 GOF262228:GOF262242 GYB262228:GYB262242 HHX262228:HHX262242 HRT262228:HRT262242 IBP262228:IBP262242 ILL262228:ILL262242 IVH262228:IVH262242 JFD262228:JFD262242 JOZ262228:JOZ262242 JYV262228:JYV262242 KIR262228:KIR262242 KSN262228:KSN262242 LCJ262228:LCJ262242 LMF262228:LMF262242 LWB262228:LWB262242 MFX262228:MFX262242 MPT262228:MPT262242 MZP262228:MZP262242 NJL262228:NJL262242 NTH262228:NTH262242 ODD262228:ODD262242 OMZ262228:OMZ262242 OWV262228:OWV262242 PGR262228:PGR262242 PQN262228:PQN262242 QAJ262228:QAJ262242 QKF262228:QKF262242 QUB262228:QUB262242 RDX262228:RDX262242 RNT262228:RNT262242 RXP262228:RXP262242 SHL262228:SHL262242 SRH262228:SRH262242 TBD262228:TBD262242 TKZ262228:TKZ262242 TUV262228:TUV262242 UER262228:UER262242 UON262228:UON262242 UYJ262228:UYJ262242 VIF262228:VIF262242 VSB262228:VSB262242 WBX262228:WBX262242 WLT262228:WLT262242 WVP262228:WVP262242 H327764:H327778 JD327764:JD327778 SZ327764:SZ327778 ACV327764:ACV327778 AMR327764:AMR327778 AWN327764:AWN327778 BGJ327764:BGJ327778 BQF327764:BQF327778 CAB327764:CAB327778 CJX327764:CJX327778 CTT327764:CTT327778 DDP327764:DDP327778 DNL327764:DNL327778 DXH327764:DXH327778 EHD327764:EHD327778 EQZ327764:EQZ327778 FAV327764:FAV327778 FKR327764:FKR327778 FUN327764:FUN327778 GEJ327764:GEJ327778 GOF327764:GOF327778 GYB327764:GYB327778 HHX327764:HHX327778 HRT327764:HRT327778 IBP327764:IBP327778 ILL327764:ILL327778 IVH327764:IVH327778 JFD327764:JFD327778 JOZ327764:JOZ327778 JYV327764:JYV327778 KIR327764:KIR327778 KSN327764:KSN327778 LCJ327764:LCJ327778 LMF327764:LMF327778 LWB327764:LWB327778 MFX327764:MFX327778 MPT327764:MPT327778 MZP327764:MZP327778 NJL327764:NJL327778 NTH327764:NTH327778 ODD327764:ODD327778 OMZ327764:OMZ327778 OWV327764:OWV327778 PGR327764:PGR327778 PQN327764:PQN327778 QAJ327764:QAJ327778 QKF327764:QKF327778 QUB327764:QUB327778 RDX327764:RDX327778 RNT327764:RNT327778 RXP327764:RXP327778 SHL327764:SHL327778 SRH327764:SRH327778 TBD327764:TBD327778 TKZ327764:TKZ327778 TUV327764:TUV327778 UER327764:UER327778 UON327764:UON327778 UYJ327764:UYJ327778 VIF327764:VIF327778 VSB327764:VSB327778 WBX327764:WBX327778 WLT327764:WLT327778 WVP327764:WVP327778 H393300:H393314 JD393300:JD393314 SZ393300:SZ393314 ACV393300:ACV393314 AMR393300:AMR393314 AWN393300:AWN393314 BGJ393300:BGJ393314 BQF393300:BQF393314 CAB393300:CAB393314 CJX393300:CJX393314 CTT393300:CTT393314 DDP393300:DDP393314 DNL393300:DNL393314 DXH393300:DXH393314 EHD393300:EHD393314 EQZ393300:EQZ393314 FAV393300:FAV393314 FKR393300:FKR393314 FUN393300:FUN393314 GEJ393300:GEJ393314 GOF393300:GOF393314 GYB393300:GYB393314 HHX393300:HHX393314 HRT393300:HRT393314 IBP393300:IBP393314 ILL393300:ILL393314 IVH393300:IVH393314 JFD393300:JFD393314 JOZ393300:JOZ393314 JYV393300:JYV393314 KIR393300:KIR393314 KSN393300:KSN393314 LCJ393300:LCJ393314 LMF393300:LMF393314 LWB393300:LWB393314 MFX393300:MFX393314 MPT393300:MPT393314 MZP393300:MZP393314 NJL393300:NJL393314 NTH393300:NTH393314 ODD393300:ODD393314 OMZ393300:OMZ393314 OWV393300:OWV393314 PGR393300:PGR393314 PQN393300:PQN393314 QAJ393300:QAJ393314 QKF393300:QKF393314 QUB393300:QUB393314 RDX393300:RDX393314 RNT393300:RNT393314 RXP393300:RXP393314 SHL393300:SHL393314 SRH393300:SRH393314 TBD393300:TBD393314 TKZ393300:TKZ393314 TUV393300:TUV393314 UER393300:UER393314 UON393300:UON393314 UYJ393300:UYJ393314 VIF393300:VIF393314 VSB393300:VSB393314 WBX393300:WBX393314 WLT393300:WLT393314 WVP393300:WVP393314 H458836:H458850 JD458836:JD458850 SZ458836:SZ458850 ACV458836:ACV458850 AMR458836:AMR458850 AWN458836:AWN458850 BGJ458836:BGJ458850 BQF458836:BQF458850 CAB458836:CAB458850 CJX458836:CJX458850 CTT458836:CTT458850 DDP458836:DDP458850 DNL458836:DNL458850 DXH458836:DXH458850 EHD458836:EHD458850 EQZ458836:EQZ458850 FAV458836:FAV458850 FKR458836:FKR458850 FUN458836:FUN458850 GEJ458836:GEJ458850 GOF458836:GOF458850 GYB458836:GYB458850 HHX458836:HHX458850 HRT458836:HRT458850 IBP458836:IBP458850 ILL458836:ILL458850 IVH458836:IVH458850 JFD458836:JFD458850 JOZ458836:JOZ458850 JYV458836:JYV458850 KIR458836:KIR458850 KSN458836:KSN458850 LCJ458836:LCJ458850 LMF458836:LMF458850 LWB458836:LWB458850 MFX458836:MFX458850 MPT458836:MPT458850 MZP458836:MZP458850 NJL458836:NJL458850 NTH458836:NTH458850 ODD458836:ODD458850 OMZ458836:OMZ458850 OWV458836:OWV458850 PGR458836:PGR458850 PQN458836:PQN458850 QAJ458836:QAJ458850 QKF458836:QKF458850 QUB458836:QUB458850 RDX458836:RDX458850 RNT458836:RNT458850 RXP458836:RXP458850 SHL458836:SHL458850 SRH458836:SRH458850 TBD458836:TBD458850 TKZ458836:TKZ458850 TUV458836:TUV458850 UER458836:UER458850 UON458836:UON458850 UYJ458836:UYJ458850 VIF458836:VIF458850 VSB458836:VSB458850 WBX458836:WBX458850 WLT458836:WLT458850 WVP458836:WVP458850 H524372:H524386 JD524372:JD524386 SZ524372:SZ524386 ACV524372:ACV524386 AMR524372:AMR524386 AWN524372:AWN524386 BGJ524372:BGJ524386 BQF524372:BQF524386 CAB524372:CAB524386 CJX524372:CJX524386 CTT524372:CTT524386 DDP524372:DDP524386 DNL524372:DNL524386 DXH524372:DXH524386 EHD524372:EHD524386 EQZ524372:EQZ524386 FAV524372:FAV524386 FKR524372:FKR524386 FUN524372:FUN524386 GEJ524372:GEJ524386 GOF524372:GOF524386 GYB524372:GYB524386 HHX524372:HHX524386 HRT524372:HRT524386 IBP524372:IBP524386 ILL524372:ILL524386 IVH524372:IVH524386 JFD524372:JFD524386 JOZ524372:JOZ524386 JYV524372:JYV524386 KIR524372:KIR524386 KSN524372:KSN524386 LCJ524372:LCJ524386 LMF524372:LMF524386 LWB524372:LWB524386 MFX524372:MFX524386 MPT524372:MPT524386 MZP524372:MZP524386 NJL524372:NJL524386 NTH524372:NTH524386 ODD524372:ODD524386 OMZ524372:OMZ524386 OWV524372:OWV524386 PGR524372:PGR524386 PQN524372:PQN524386 QAJ524372:QAJ524386 QKF524372:QKF524386 QUB524372:QUB524386 RDX524372:RDX524386 RNT524372:RNT524386 RXP524372:RXP524386 SHL524372:SHL524386 SRH524372:SRH524386 TBD524372:TBD524386 TKZ524372:TKZ524386 TUV524372:TUV524386 UER524372:UER524386 UON524372:UON524386 UYJ524372:UYJ524386 VIF524372:VIF524386 VSB524372:VSB524386 WBX524372:WBX524386 WLT524372:WLT524386 WVP524372:WVP524386 H589908:H589922 JD589908:JD589922 SZ589908:SZ589922 ACV589908:ACV589922 AMR589908:AMR589922 AWN589908:AWN589922 BGJ589908:BGJ589922 BQF589908:BQF589922 CAB589908:CAB589922 CJX589908:CJX589922 CTT589908:CTT589922 DDP589908:DDP589922 DNL589908:DNL589922 DXH589908:DXH589922 EHD589908:EHD589922 EQZ589908:EQZ589922 FAV589908:FAV589922 FKR589908:FKR589922 FUN589908:FUN589922 GEJ589908:GEJ589922 GOF589908:GOF589922 GYB589908:GYB589922 HHX589908:HHX589922 HRT589908:HRT589922 IBP589908:IBP589922 ILL589908:ILL589922 IVH589908:IVH589922 JFD589908:JFD589922 JOZ589908:JOZ589922 JYV589908:JYV589922 KIR589908:KIR589922 KSN589908:KSN589922 LCJ589908:LCJ589922 LMF589908:LMF589922 LWB589908:LWB589922 MFX589908:MFX589922 MPT589908:MPT589922 MZP589908:MZP589922 NJL589908:NJL589922 NTH589908:NTH589922 ODD589908:ODD589922 OMZ589908:OMZ589922 OWV589908:OWV589922 PGR589908:PGR589922 PQN589908:PQN589922 QAJ589908:QAJ589922 QKF589908:QKF589922 QUB589908:QUB589922 RDX589908:RDX589922 RNT589908:RNT589922 RXP589908:RXP589922 SHL589908:SHL589922 SRH589908:SRH589922 TBD589908:TBD589922 TKZ589908:TKZ589922 TUV589908:TUV589922 UER589908:UER589922 UON589908:UON589922 UYJ589908:UYJ589922 VIF589908:VIF589922 VSB589908:VSB589922 WBX589908:WBX589922 WLT589908:WLT589922 WVP589908:WVP589922 H655444:H655458 JD655444:JD655458 SZ655444:SZ655458 ACV655444:ACV655458 AMR655444:AMR655458 AWN655444:AWN655458 BGJ655444:BGJ655458 BQF655444:BQF655458 CAB655444:CAB655458 CJX655444:CJX655458 CTT655444:CTT655458 DDP655444:DDP655458 DNL655444:DNL655458 DXH655444:DXH655458 EHD655444:EHD655458 EQZ655444:EQZ655458 FAV655444:FAV655458 FKR655444:FKR655458 FUN655444:FUN655458 GEJ655444:GEJ655458 GOF655444:GOF655458 GYB655444:GYB655458 HHX655444:HHX655458 HRT655444:HRT655458 IBP655444:IBP655458 ILL655444:ILL655458 IVH655444:IVH655458 JFD655444:JFD655458 JOZ655444:JOZ655458 JYV655444:JYV655458 KIR655444:KIR655458 KSN655444:KSN655458 LCJ655444:LCJ655458 LMF655444:LMF655458 LWB655444:LWB655458 MFX655444:MFX655458 MPT655444:MPT655458 MZP655444:MZP655458 NJL655444:NJL655458 NTH655444:NTH655458 ODD655444:ODD655458 OMZ655444:OMZ655458 OWV655444:OWV655458 PGR655444:PGR655458 PQN655444:PQN655458 QAJ655444:QAJ655458 QKF655444:QKF655458 QUB655444:QUB655458 RDX655444:RDX655458 RNT655444:RNT655458 RXP655444:RXP655458 SHL655444:SHL655458 SRH655444:SRH655458 TBD655444:TBD655458 TKZ655444:TKZ655458 TUV655444:TUV655458 UER655444:UER655458 UON655444:UON655458 UYJ655444:UYJ655458 VIF655444:VIF655458 VSB655444:VSB655458 WBX655444:WBX655458 WLT655444:WLT655458 WVP655444:WVP655458 H720980:H720994 JD720980:JD720994 SZ720980:SZ720994 ACV720980:ACV720994 AMR720980:AMR720994 AWN720980:AWN720994 BGJ720980:BGJ720994 BQF720980:BQF720994 CAB720980:CAB720994 CJX720980:CJX720994 CTT720980:CTT720994 DDP720980:DDP720994 DNL720980:DNL720994 DXH720980:DXH720994 EHD720980:EHD720994 EQZ720980:EQZ720994 FAV720980:FAV720994 FKR720980:FKR720994 FUN720980:FUN720994 GEJ720980:GEJ720994 GOF720980:GOF720994 GYB720980:GYB720994 HHX720980:HHX720994 HRT720980:HRT720994 IBP720980:IBP720994 ILL720980:ILL720994 IVH720980:IVH720994 JFD720980:JFD720994 JOZ720980:JOZ720994 JYV720980:JYV720994 KIR720980:KIR720994 KSN720980:KSN720994 LCJ720980:LCJ720994 LMF720980:LMF720994 LWB720980:LWB720994 MFX720980:MFX720994 MPT720980:MPT720994 MZP720980:MZP720994 NJL720980:NJL720994 NTH720980:NTH720994 ODD720980:ODD720994 OMZ720980:OMZ720994 OWV720980:OWV720994 PGR720980:PGR720994 PQN720980:PQN720994 QAJ720980:QAJ720994 QKF720980:QKF720994 QUB720980:QUB720994 RDX720980:RDX720994 RNT720980:RNT720994 RXP720980:RXP720994 SHL720980:SHL720994 SRH720980:SRH720994 TBD720980:TBD720994 TKZ720980:TKZ720994 TUV720980:TUV720994 UER720980:UER720994 UON720980:UON720994 UYJ720980:UYJ720994 VIF720980:VIF720994 VSB720980:VSB720994 WBX720980:WBX720994 WLT720980:WLT720994 WVP720980:WVP720994 H786516:H786530 JD786516:JD786530 SZ786516:SZ786530 ACV786516:ACV786530 AMR786516:AMR786530 AWN786516:AWN786530 BGJ786516:BGJ786530 BQF786516:BQF786530 CAB786516:CAB786530 CJX786516:CJX786530 CTT786516:CTT786530 DDP786516:DDP786530 DNL786516:DNL786530 DXH786516:DXH786530 EHD786516:EHD786530 EQZ786516:EQZ786530 FAV786516:FAV786530 FKR786516:FKR786530 FUN786516:FUN786530 GEJ786516:GEJ786530 GOF786516:GOF786530 GYB786516:GYB786530 HHX786516:HHX786530 HRT786516:HRT786530 IBP786516:IBP786530 ILL786516:ILL786530 IVH786516:IVH786530 JFD786516:JFD786530 JOZ786516:JOZ786530 JYV786516:JYV786530 KIR786516:KIR786530 KSN786516:KSN786530 LCJ786516:LCJ786530 LMF786516:LMF786530 LWB786516:LWB786530 MFX786516:MFX786530 MPT786516:MPT786530 MZP786516:MZP786530 NJL786516:NJL786530 NTH786516:NTH786530 ODD786516:ODD786530 OMZ786516:OMZ786530 OWV786516:OWV786530 PGR786516:PGR786530 PQN786516:PQN786530 QAJ786516:QAJ786530 QKF786516:QKF786530 QUB786516:QUB786530 RDX786516:RDX786530 RNT786516:RNT786530 RXP786516:RXP786530 SHL786516:SHL786530 SRH786516:SRH786530 TBD786516:TBD786530 TKZ786516:TKZ786530 TUV786516:TUV786530 UER786516:UER786530 UON786516:UON786530 UYJ786516:UYJ786530 VIF786516:VIF786530 VSB786516:VSB786530 WBX786516:WBX786530 WLT786516:WLT786530 WVP786516:WVP786530 H852052:H852066 JD852052:JD852066 SZ852052:SZ852066 ACV852052:ACV852066 AMR852052:AMR852066 AWN852052:AWN852066 BGJ852052:BGJ852066 BQF852052:BQF852066 CAB852052:CAB852066 CJX852052:CJX852066 CTT852052:CTT852066 DDP852052:DDP852066 DNL852052:DNL852066 DXH852052:DXH852066 EHD852052:EHD852066 EQZ852052:EQZ852066 FAV852052:FAV852066 FKR852052:FKR852066 FUN852052:FUN852066 GEJ852052:GEJ852066 GOF852052:GOF852066 GYB852052:GYB852066 HHX852052:HHX852066 HRT852052:HRT852066 IBP852052:IBP852066 ILL852052:ILL852066 IVH852052:IVH852066 JFD852052:JFD852066 JOZ852052:JOZ852066 JYV852052:JYV852066 KIR852052:KIR852066 KSN852052:KSN852066 LCJ852052:LCJ852066 LMF852052:LMF852066 LWB852052:LWB852066 MFX852052:MFX852066 MPT852052:MPT852066 MZP852052:MZP852066 NJL852052:NJL852066 NTH852052:NTH852066 ODD852052:ODD852066 OMZ852052:OMZ852066 OWV852052:OWV852066 PGR852052:PGR852066 PQN852052:PQN852066 QAJ852052:QAJ852066 QKF852052:QKF852066 QUB852052:QUB852066 RDX852052:RDX852066 RNT852052:RNT852066 RXP852052:RXP852066 SHL852052:SHL852066 SRH852052:SRH852066 TBD852052:TBD852066 TKZ852052:TKZ852066 TUV852052:TUV852066 UER852052:UER852066 UON852052:UON852066 UYJ852052:UYJ852066 VIF852052:VIF852066 VSB852052:VSB852066 WBX852052:WBX852066 WLT852052:WLT852066 WVP852052:WVP852066 H917588:H917602 JD917588:JD917602 SZ917588:SZ917602 ACV917588:ACV917602 AMR917588:AMR917602 AWN917588:AWN917602 BGJ917588:BGJ917602 BQF917588:BQF917602 CAB917588:CAB917602 CJX917588:CJX917602 CTT917588:CTT917602 DDP917588:DDP917602 DNL917588:DNL917602 DXH917588:DXH917602 EHD917588:EHD917602 EQZ917588:EQZ917602 FAV917588:FAV917602 FKR917588:FKR917602 FUN917588:FUN917602 GEJ917588:GEJ917602 GOF917588:GOF917602 GYB917588:GYB917602 HHX917588:HHX917602 HRT917588:HRT917602 IBP917588:IBP917602 ILL917588:ILL917602 IVH917588:IVH917602 JFD917588:JFD917602 JOZ917588:JOZ917602 JYV917588:JYV917602 KIR917588:KIR917602 KSN917588:KSN917602 LCJ917588:LCJ917602 LMF917588:LMF917602 LWB917588:LWB917602 MFX917588:MFX917602 MPT917588:MPT917602 MZP917588:MZP917602 NJL917588:NJL917602 NTH917588:NTH917602 ODD917588:ODD917602 OMZ917588:OMZ917602 OWV917588:OWV917602 PGR917588:PGR917602 PQN917588:PQN917602 QAJ917588:QAJ917602 QKF917588:QKF917602 QUB917588:QUB917602 RDX917588:RDX917602 RNT917588:RNT917602 RXP917588:RXP917602 SHL917588:SHL917602 SRH917588:SRH917602 TBD917588:TBD917602 TKZ917588:TKZ917602 TUV917588:TUV917602 UER917588:UER917602 UON917588:UON917602 UYJ917588:UYJ917602 VIF917588:VIF917602 VSB917588:VSB917602 WBX917588:WBX917602 WLT917588:WLT917602 WVP917588:WVP917602 H983124:H983138 JD983124:JD983138 SZ983124:SZ983138 ACV983124:ACV983138 AMR983124:AMR983138 AWN983124:AWN983138 BGJ983124:BGJ983138 BQF983124:BQF983138 CAB983124:CAB983138 CJX983124:CJX983138 CTT983124:CTT983138 DDP983124:DDP983138 DNL983124:DNL983138 DXH983124:DXH983138 EHD983124:EHD983138 EQZ983124:EQZ983138 FAV983124:FAV983138 FKR983124:FKR983138 FUN983124:FUN983138 GEJ983124:GEJ983138 GOF983124:GOF983138 GYB983124:GYB983138 HHX983124:HHX983138 HRT983124:HRT983138 IBP983124:IBP983138 ILL983124:ILL983138 IVH983124:IVH983138 JFD983124:JFD983138 JOZ983124:JOZ983138 JYV983124:JYV983138 KIR983124:KIR983138 KSN983124:KSN983138 LCJ983124:LCJ983138 LMF983124:LMF983138 LWB983124:LWB983138 MFX983124:MFX983138 MPT983124:MPT983138 MZP983124:MZP983138 NJL983124:NJL983138 NTH983124:NTH983138 ODD983124:ODD983138 OMZ983124:OMZ983138 OWV983124:OWV983138 PGR983124:PGR983138 PQN983124:PQN983138 QAJ983124:QAJ983138 QKF983124:QKF983138 QUB983124:QUB983138 RDX983124:RDX983138 RNT983124:RNT983138 RXP983124:RXP983138 SHL983124:SHL983138 SRH983124:SRH983138 TBD983124:TBD983138 TKZ983124:TKZ983138 TUV983124:TUV983138 UER983124:UER983138 UON983124:UON983138 UYJ983124:UYJ983138 VIF983124:VIF983138 VSB983124:VSB983138 WBX983124:WBX983138 WLT983124:WLT983138 WVP983124:WVP983138 H123:H143 JD123:JD143 SZ123:SZ143 ACV123:ACV143 AMR123:AMR143 AWN123:AWN143 BGJ123:BGJ143 BQF123:BQF143 CAB123:CAB143 CJX123:CJX143 CTT123:CTT143 DDP123:DDP143 DNL123:DNL143 DXH123:DXH143 EHD123:EHD143 EQZ123:EQZ143 FAV123:FAV143 FKR123:FKR143 FUN123:FUN143 GEJ123:GEJ143 GOF123:GOF143 GYB123:GYB143 HHX123:HHX143 HRT123:HRT143 IBP123:IBP143 ILL123:ILL143 IVH123:IVH143 JFD123:JFD143 JOZ123:JOZ143 JYV123:JYV143 KIR123:KIR143 KSN123:KSN143 LCJ123:LCJ143 LMF123:LMF143 LWB123:LWB143 MFX123:MFX143 MPT123:MPT143 MZP123:MZP143 NJL123:NJL143 NTH123:NTH143 ODD123:ODD143 OMZ123:OMZ143 OWV123:OWV143 PGR123:PGR143 PQN123:PQN143 QAJ123:QAJ143 QKF123:QKF143 QUB123:QUB143 RDX123:RDX143 RNT123:RNT143 RXP123:RXP143 SHL123:SHL143 SRH123:SRH143 TBD123:TBD143 TKZ123:TKZ143 TUV123:TUV143 UER123:UER143 UON123:UON143 UYJ123:UYJ143 VIF123:VIF143 VSB123:VSB143 WBX123:WBX143 WLT123:WLT143 WVP123:WVP143 H65659:H65679 JD65659:JD65679 SZ65659:SZ65679 ACV65659:ACV65679 AMR65659:AMR65679 AWN65659:AWN65679 BGJ65659:BGJ65679 BQF65659:BQF65679 CAB65659:CAB65679 CJX65659:CJX65679 CTT65659:CTT65679 DDP65659:DDP65679 DNL65659:DNL65679 DXH65659:DXH65679 EHD65659:EHD65679 EQZ65659:EQZ65679 FAV65659:FAV65679 FKR65659:FKR65679 FUN65659:FUN65679 GEJ65659:GEJ65679 GOF65659:GOF65679 GYB65659:GYB65679 HHX65659:HHX65679 HRT65659:HRT65679 IBP65659:IBP65679 ILL65659:ILL65679 IVH65659:IVH65679 JFD65659:JFD65679 JOZ65659:JOZ65679 JYV65659:JYV65679 KIR65659:KIR65679 KSN65659:KSN65679 LCJ65659:LCJ65679 LMF65659:LMF65679 LWB65659:LWB65679 MFX65659:MFX65679 MPT65659:MPT65679 MZP65659:MZP65679 NJL65659:NJL65679 NTH65659:NTH65679 ODD65659:ODD65679 OMZ65659:OMZ65679 OWV65659:OWV65679 PGR65659:PGR65679 PQN65659:PQN65679 QAJ65659:QAJ65679 QKF65659:QKF65679 QUB65659:QUB65679 RDX65659:RDX65679 RNT65659:RNT65679 RXP65659:RXP65679 SHL65659:SHL65679 SRH65659:SRH65679 TBD65659:TBD65679 TKZ65659:TKZ65679 TUV65659:TUV65679 UER65659:UER65679 UON65659:UON65679 UYJ65659:UYJ65679 VIF65659:VIF65679 VSB65659:VSB65679 WBX65659:WBX65679 WLT65659:WLT65679 WVP65659:WVP65679 H131195:H131215 JD131195:JD131215 SZ131195:SZ131215 ACV131195:ACV131215 AMR131195:AMR131215 AWN131195:AWN131215 BGJ131195:BGJ131215 BQF131195:BQF131215 CAB131195:CAB131215 CJX131195:CJX131215 CTT131195:CTT131215 DDP131195:DDP131215 DNL131195:DNL131215 DXH131195:DXH131215 EHD131195:EHD131215 EQZ131195:EQZ131215 FAV131195:FAV131215 FKR131195:FKR131215 FUN131195:FUN131215 GEJ131195:GEJ131215 GOF131195:GOF131215 GYB131195:GYB131215 HHX131195:HHX131215 HRT131195:HRT131215 IBP131195:IBP131215 ILL131195:ILL131215 IVH131195:IVH131215 JFD131195:JFD131215 JOZ131195:JOZ131215 JYV131195:JYV131215 KIR131195:KIR131215 KSN131195:KSN131215 LCJ131195:LCJ131215 LMF131195:LMF131215 LWB131195:LWB131215 MFX131195:MFX131215 MPT131195:MPT131215 MZP131195:MZP131215 NJL131195:NJL131215 NTH131195:NTH131215 ODD131195:ODD131215 OMZ131195:OMZ131215 OWV131195:OWV131215 PGR131195:PGR131215 PQN131195:PQN131215 QAJ131195:QAJ131215 QKF131195:QKF131215 QUB131195:QUB131215 RDX131195:RDX131215 RNT131195:RNT131215 RXP131195:RXP131215 SHL131195:SHL131215 SRH131195:SRH131215 TBD131195:TBD131215 TKZ131195:TKZ131215 TUV131195:TUV131215 UER131195:UER131215 UON131195:UON131215 UYJ131195:UYJ131215 VIF131195:VIF131215 VSB131195:VSB131215 WBX131195:WBX131215 WLT131195:WLT131215 WVP131195:WVP131215 H196731:H196751 JD196731:JD196751 SZ196731:SZ196751 ACV196731:ACV196751 AMR196731:AMR196751 AWN196731:AWN196751 BGJ196731:BGJ196751 BQF196731:BQF196751 CAB196731:CAB196751 CJX196731:CJX196751 CTT196731:CTT196751 DDP196731:DDP196751 DNL196731:DNL196751 DXH196731:DXH196751 EHD196731:EHD196751 EQZ196731:EQZ196751 FAV196731:FAV196751 FKR196731:FKR196751 FUN196731:FUN196751 GEJ196731:GEJ196751 GOF196731:GOF196751 GYB196731:GYB196751 HHX196731:HHX196751 HRT196731:HRT196751 IBP196731:IBP196751 ILL196731:ILL196751 IVH196731:IVH196751 JFD196731:JFD196751 JOZ196731:JOZ196751 JYV196731:JYV196751 KIR196731:KIR196751 KSN196731:KSN196751 LCJ196731:LCJ196751 LMF196731:LMF196751 LWB196731:LWB196751 MFX196731:MFX196751 MPT196731:MPT196751 MZP196731:MZP196751 NJL196731:NJL196751 NTH196731:NTH196751 ODD196731:ODD196751 OMZ196731:OMZ196751 OWV196731:OWV196751 PGR196731:PGR196751 PQN196731:PQN196751 QAJ196731:QAJ196751 QKF196731:QKF196751 QUB196731:QUB196751 RDX196731:RDX196751 RNT196731:RNT196751 RXP196731:RXP196751 SHL196731:SHL196751 SRH196731:SRH196751 TBD196731:TBD196751 TKZ196731:TKZ196751 TUV196731:TUV196751 UER196731:UER196751 UON196731:UON196751 UYJ196731:UYJ196751 VIF196731:VIF196751 VSB196731:VSB196751 WBX196731:WBX196751 WLT196731:WLT196751 WVP196731:WVP196751 H262267:H262287 JD262267:JD262287 SZ262267:SZ262287 ACV262267:ACV262287 AMR262267:AMR262287 AWN262267:AWN262287 BGJ262267:BGJ262287 BQF262267:BQF262287 CAB262267:CAB262287 CJX262267:CJX262287 CTT262267:CTT262287 DDP262267:DDP262287 DNL262267:DNL262287 DXH262267:DXH262287 EHD262267:EHD262287 EQZ262267:EQZ262287 FAV262267:FAV262287 FKR262267:FKR262287 FUN262267:FUN262287 GEJ262267:GEJ262287 GOF262267:GOF262287 GYB262267:GYB262287 HHX262267:HHX262287 HRT262267:HRT262287 IBP262267:IBP262287 ILL262267:ILL262287 IVH262267:IVH262287 JFD262267:JFD262287 JOZ262267:JOZ262287 JYV262267:JYV262287 KIR262267:KIR262287 KSN262267:KSN262287 LCJ262267:LCJ262287 LMF262267:LMF262287 LWB262267:LWB262287 MFX262267:MFX262287 MPT262267:MPT262287 MZP262267:MZP262287 NJL262267:NJL262287 NTH262267:NTH262287 ODD262267:ODD262287 OMZ262267:OMZ262287 OWV262267:OWV262287 PGR262267:PGR262287 PQN262267:PQN262287 QAJ262267:QAJ262287 QKF262267:QKF262287 QUB262267:QUB262287 RDX262267:RDX262287 RNT262267:RNT262287 RXP262267:RXP262287 SHL262267:SHL262287 SRH262267:SRH262287 TBD262267:TBD262287 TKZ262267:TKZ262287 TUV262267:TUV262287 UER262267:UER262287 UON262267:UON262287 UYJ262267:UYJ262287 VIF262267:VIF262287 VSB262267:VSB262287 WBX262267:WBX262287 WLT262267:WLT262287 WVP262267:WVP262287 H327803:H327823 JD327803:JD327823 SZ327803:SZ327823 ACV327803:ACV327823 AMR327803:AMR327823 AWN327803:AWN327823 BGJ327803:BGJ327823 BQF327803:BQF327823 CAB327803:CAB327823 CJX327803:CJX327823 CTT327803:CTT327823 DDP327803:DDP327823 DNL327803:DNL327823 DXH327803:DXH327823 EHD327803:EHD327823 EQZ327803:EQZ327823 FAV327803:FAV327823 FKR327803:FKR327823 FUN327803:FUN327823 GEJ327803:GEJ327823 GOF327803:GOF327823 GYB327803:GYB327823 HHX327803:HHX327823 HRT327803:HRT327823 IBP327803:IBP327823 ILL327803:ILL327823 IVH327803:IVH327823 JFD327803:JFD327823 JOZ327803:JOZ327823 JYV327803:JYV327823 KIR327803:KIR327823 KSN327803:KSN327823 LCJ327803:LCJ327823 LMF327803:LMF327823 LWB327803:LWB327823 MFX327803:MFX327823 MPT327803:MPT327823 MZP327803:MZP327823 NJL327803:NJL327823 NTH327803:NTH327823 ODD327803:ODD327823 OMZ327803:OMZ327823 OWV327803:OWV327823 PGR327803:PGR327823 PQN327803:PQN327823 QAJ327803:QAJ327823 QKF327803:QKF327823 QUB327803:QUB327823 RDX327803:RDX327823 RNT327803:RNT327823 RXP327803:RXP327823 SHL327803:SHL327823 SRH327803:SRH327823 TBD327803:TBD327823 TKZ327803:TKZ327823 TUV327803:TUV327823 UER327803:UER327823 UON327803:UON327823 UYJ327803:UYJ327823 VIF327803:VIF327823 VSB327803:VSB327823 WBX327803:WBX327823 WLT327803:WLT327823 WVP327803:WVP327823 H393339:H393359 JD393339:JD393359 SZ393339:SZ393359 ACV393339:ACV393359 AMR393339:AMR393359 AWN393339:AWN393359 BGJ393339:BGJ393359 BQF393339:BQF393359 CAB393339:CAB393359 CJX393339:CJX393359 CTT393339:CTT393359 DDP393339:DDP393359 DNL393339:DNL393359 DXH393339:DXH393359 EHD393339:EHD393359 EQZ393339:EQZ393359 FAV393339:FAV393359 FKR393339:FKR393359 FUN393339:FUN393359 GEJ393339:GEJ393359 GOF393339:GOF393359 GYB393339:GYB393359 HHX393339:HHX393359 HRT393339:HRT393359 IBP393339:IBP393359 ILL393339:ILL393359 IVH393339:IVH393359 JFD393339:JFD393359 JOZ393339:JOZ393359 JYV393339:JYV393359 KIR393339:KIR393359 KSN393339:KSN393359 LCJ393339:LCJ393359 LMF393339:LMF393359 LWB393339:LWB393359 MFX393339:MFX393359 MPT393339:MPT393359 MZP393339:MZP393359 NJL393339:NJL393359 NTH393339:NTH393359 ODD393339:ODD393359 OMZ393339:OMZ393359 OWV393339:OWV393359 PGR393339:PGR393359 PQN393339:PQN393359 QAJ393339:QAJ393359 QKF393339:QKF393359 QUB393339:QUB393359 RDX393339:RDX393359 RNT393339:RNT393359 RXP393339:RXP393359 SHL393339:SHL393359 SRH393339:SRH393359 TBD393339:TBD393359 TKZ393339:TKZ393359 TUV393339:TUV393359 UER393339:UER393359 UON393339:UON393359 UYJ393339:UYJ393359 VIF393339:VIF393359 VSB393339:VSB393359 WBX393339:WBX393359 WLT393339:WLT393359 WVP393339:WVP393359 H458875:H458895 JD458875:JD458895 SZ458875:SZ458895 ACV458875:ACV458895 AMR458875:AMR458895 AWN458875:AWN458895 BGJ458875:BGJ458895 BQF458875:BQF458895 CAB458875:CAB458895 CJX458875:CJX458895 CTT458875:CTT458895 DDP458875:DDP458895 DNL458875:DNL458895 DXH458875:DXH458895 EHD458875:EHD458895 EQZ458875:EQZ458895 FAV458875:FAV458895 FKR458875:FKR458895 FUN458875:FUN458895 GEJ458875:GEJ458895 GOF458875:GOF458895 GYB458875:GYB458895 HHX458875:HHX458895 HRT458875:HRT458895 IBP458875:IBP458895 ILL458875:ILL458895 IVH458875:IVH458895 JFD458875:JFD458895 JOZ458875:JOZ458895 JYV458875:JYV458895 KIR458875:KIR458895 KSN458875:KSN458895 LCJ458875:LCJ458895 LMF458875:LMF458895 LWB458875:LWB458895 MFX458875:MFX458895 MPT458875:MPT458895 MZP458875:MZP458895 NJL458875:NJL458895 NTH458875:NTH458895 ODD458875:ODD458895 OMZ458875:OMZ458895 OWV458875:OWV458895 PGR458875:PGR458895 PQN458875:PQN458895 QAJ458875:QAJ458895 QKF458875:QKF458895 QUB458875:QUB458895 RDX458875:RDX458895 RNT458875:RNT458895 RXP458875:RXP458895 SHL458875:SHL458895 SRH458875:SRH458895 TBD458875:TBD458895 TKZ458875:TKZ458895 TUV458875:TUV458895 UER458875:UER458895 UON458875:UON458895 UYJ458875:UYJ458895 VIF458875:VIF458895 VSB458875:VSB458895 WBX458875:WBX458895 WLT458875:WLT458895 WVP458875:WVP458895 H524411:H524431 JD524411:JD524431 SZ524411:SZ524431 ACV524411:ACV524431 AMR524411:AMR524431 AWN524411:AWN524431 BGJ524411:BGJ524431 BQF524411:BQF524431 CAB524411:CAB524431 CJX524411:CJX524431 CTT524411:CTT524431 DDP524411:DDP524431 DNL524411:DNL524431 DXH524411:DXH524431 EHD524411:EHD524431 EQZ524411:EQZ524431 FAV524411:FAV524431 FKR524411:FKR524431 FUN524411:FUN524431 GEJ524411:GEJ524431 GOF524411:GOF524431 GYB524411:GYB524431 HHX524411:HHX524431 HRT524411:HRT524431 IBP524411:IBP524431 ILL524411:ILL524431 IVH524411:IVH524431 JFD524411:JFD524431 JOZ524411:JOZ524431 JYV524411:JYV524431 KIR524411:KIR524431 KSN524411:KSN524431 LCJ524411:LCJ524431 LMF524411:LMF524431 LWB524411:LWB524431 MFX524411:MFX524431 MPT524411:MPT524431 MZP524411:MZP524431 NJL524411:NJL524431 NTH524411:NTH524431 ODD524411:ODD524431 OMZ524411:OMZ524431 OWV524411:OWV524431 PGR524411:PGR524431 PQN524411:PQN524431 QAJ524411:QAJ524431 QKF524411:QKF524431 QUB524411:QUB524431 RDX524411:RDX524431 RNT524411:RNT524431 RXP524411:RXP524431 SHL524411:SHL524431 SRH524411:SRH524431 TBD524411:TBD524431 TKZ524411:TKZ524431 TUV524411:TUV524431 UER524411:UER524431 UON524411:UON524431 UYJ524411:UYJ524431 VIF524411:VIF524431 VSB524411:VSB524431 WBX524411:WBX524431 WLT524411:WLT524431 WVP524411:WVP524431 H589947:H589967 JD589947:JD589967 SZ589947:SZ589967 ACV589947:ACV589967 AMR589947:AMR589967 AWN589947:AWN589967 BGJ589947:BGJ589967 BQF589947:BQF589967 CAB589947:CAB589967 CJX589947:CJX589967 CTT589947:CTT589967 DDP589947:DDP589967 DNL589947:DNL589967 DXH589947:DXH589967 EHD589947:EHD589967 EQZ589947:EQZ589967 FAV589947:FAV589967 FKR589947:FKR589967 FUN589947:FUN589967 GEJ589947:GEJ589967 GOF589947:GOF589967 GYB589947:GYB589967 HHX589947:HHX589967 HRT589947:HRT589967 IBP589947:IBP589967 ILL589947:ILL589967 IVH589947:IVH589967 JFD589947:JFD589967 JOZ589947:JOZ589967 JYV589947:JYV589967 KIR589947:KIR589967 KSN589947:KSN589967 LCJ589947:LCJ589967 LMF589947:LMF589967 LWB589947:LWB589967 MFX589947:MFX589967 MPT589947:MPT589967 MZP589947:MZP589967 NJL589947:NJL589967 NTH589947:NTH589967 ODD589947:ODD589967 OMZ589947:OMZ589967 OWV589947:OWV589967 PGR589947:PGR589967 PQN589947:PQN589967 QAJ589947:QAJ589967 QKF589947:QKF589967 QUB589947:QUB589967 RDX589947:RDX589967 RNT589947:RNT589967 RXP589947:RXP589967 SHL589947:SHL589967 SRH589947:SRH589967 TBD589947:TBD589967 TKZ589947:TKZ589967 TUV589947:TUV589967 UER589947:UER589967 UON589947:UON589967 UYJ589947:UYJ589967 VIF589947:VIF589967 VSB589947:VSB589967 WBX589947:WBX589967 WLT589947:WLT589967 WVP589947:WVP589967 H655483:H655503 JD655483:JD655503 SZ655483:SZ655503 ACV655483:ACV655503 AMR655483:AMR655503 AWN655483:AWN655503 BGJ655483:BGJ655503 BQF655483:BQF655503 CAB655483:CAB655503 CJX655483:CJX655503 CTT655483:CTT655503 DDP655483:DDP655503 DNL655483:DNL655503 DXH655483:DXH655503 EHD655483:EHD655503 EQZ655483:EQZ655503 FAV655483:FAV655503 FKR655483:FKR655503 FUN655483:FUN655503 GEJ655483:GEJ655503 GOF655483:GOF655503 GYB655483:GYB655503 HHX655483:HHX655503 HRT655483:HRT655503 IBP655483:IBP655503 ILL655483:ILL655503 IVH655483:IVH655503 JFD655483:JFD655503 JOZ655483:JOZ655503 JYV655483:JYV655503 KIR655483:KIR655503 KSN655483:KSN655503 LCJ655483:LCJ655503 LMF655483:LMF655503 LWB655483:LWB655503 MFX655483:MFX655503 MPT655483:MPT655503 MZP655483:MZP655503 NJL655483:NJL655503 NTH655483:NTH655503 ODD655483:ODD655503 OMZ655483:OMZ655503 OWV655483:OWV655503 PGR655483:PGR655503 PQN655483:PQN655503 QAJ655483:QAJ655503 QKF655483:QKF655503 QUB655483:QUB655503 RDX655483:RDX655503 RNT655483:RNT655503 RXP655483:RXP655503 SHL655483:SHL655503 SRH655483:SRH655503 TBD655483:TBD655503 TKZ655483:TKZ655503 TUV655483:TUV655503 UER655483:UER655503 UON655483:UON655503 UYJ655483:UYJ655503 VIF655483:VIF655503 VSB655483:VSB655503 WBX655483:WBX655503 WLT655483:WLT655503 WVP655483:WVP655503 H721019:H721039 JD721019:JD721039 SZ721019:SZ721039 ACV721019:ACV721039 AMR721019:AMR721039 AWN721019:AWN721039 BGJ721019:BGJ721039 BQF721019:BQF721039 CAB721019:CAB721039 CJX721019:CJX721039 CTT721019:CTT721039 DDP721019:DDP721039 DNL721019:DNL721039 DXH721019:DXH721039 EHD721019:EHD721039 EQZ721019:EQZ721039 FAV721019:FAV721039 FKR721019:FKR721039 FUN721019:FUN721039 GEJ721019:GEJ721039 GOF721019:GOF721039 GYB721019:GYB721039 HHX721019:HHX721039 HRT721019:HRT721039 IBP721019:IBP721039 ILL721019:ILL721039 IVH721019:IVH721039 JFD721019:JFD721039 JOZ721019:JOZ721039 JYV721019:JYV721039 KIR721019:KIR721039 KSN721019:KSN721039 LCJ721019:LCJ721039 LMF721019:LMF721039 LWB721019:LWB721039 MFX721019:MFX721039 MPT721019:MPT721039 MZP721019:MZP721039 NJL721019:NJL721039 NTH721019:NTH721039 ODD721019:ODD721039 OMZ721019:OMZ721039 OWV721019:OWV721039 PGR721019:PGR721039 PQN721019:PQN721039 QAJ721019:QAJ721039 QKF721019:QKF721039 QUB721019:QUB721039 RDX721019:RDX721039 RNT721019:RNT721039 RXP721019:RXP721039 SHL721019:SHL721039 SRH721019:SRH721039 TBD721019:TBD721039 TKZ721019:TKZ721039 TUV721019:TUV721039 UER721019:UER721039 UON721019:UON721039 UYJ721019:UYJ721039 VIF721019:VIF721039 VSB721019:VSB721039 WBX721019:WBX721039 WLT721019:WLT721039 WVP721019:WVP721039 H786555:H786575 JD786555:JD786575 SZ786555:SZ786575 ACV786555:ACV786575 AMR786555:AMR786575 AWN786555:AWN786575 BGJ786555:BGJ786575 BQF786555:BQF786575 CAB786555:CAB786575 CJX786555:CJX786575 CTT786555:CTT786575 DDP786555:DDP786575 DNL786555:DNL786575 DXH786555:DXH786575 EHD786555:EHD786575 EQZ786555:EQZ786575 FAV786555:FAV786575 FKR786555:FKR786575 FUN786555:FUN786575 GEJ786555:GEJ786575 GOF786555:GOF786575 GYB786555:GYB786575 HHX786555:HHX786575 HRT786555:HRT786575 IBP786555:IBP786575 ILL786555:ILL786575 IVH786555:IVH786575 JFD786555:JFD786575 JOZ786555:JOZ786575 JYV786555:JYV786575 KIR786555:KIR786575 KSN786555:KSN786575 LCJ786555:LCJ786575 LMF786555:LMF786575 LWB786555:LWB786575 MFX786555:MFX786575 MPT786555:MPT786575 MZP786555:MZP786575 NJL786555:NJL786575 NTH786555:NTH786575 ODD786555:ODD786575 OMZ786555:OMZ786575 OWV786555:OWV786575 PGR786555:PGR786575 PQN786555:PQN786575 QAJ786555:QAJ786575 QKF786555:QKF786575 QUB786555:QUB786575 RDX786555:RDX786575 RNT786555:RNT786575 RXP786555:RXP786575 SHL786555:SHL786575 SRH786555:SRH786575 TBD786555:TBD786575 TKZ786555:TKZ786575 TUV786555:TUV786575 UER786555:UER786575 UON786555:UON786575 UYJ786555:UYJ786575 VIF786555:VIF786575 VSB786555:VSB786575 WBX786555:WBX786575 WLT786555:WLT786575 WVP786555:WVP786575 H852091:H852111 JD852091:JD852111 SZ852091:SZ852111 ACV852091:ACV852111 AMR852091:AMR852111 AWN852091:AWN852111 BGJ852091:BGJ852111 BQF852091:BQF852111 CAB852091:CAB852111 CJX852091:CJX852111 CTT852091:CTT852111 DDP852091:DDP852111 DNL852091:DNL852111 DXH852091:DXH852111 EHD852091:EHD852111 EQZ852091:EQZ852111 FAV852091:FAV852111 FKR852091:FKR852111 FUN852091:FUN852111 GEJ852091:GEJ852111 GOF852091:GOF852111 GYB852091:GYB852111 HHX852091:HHX852111 HRT852091:HRT852111 IBP852091:IBP852111 ILL852091:ILL852111 IVH852091:IVH852111 JFD852091:JFD852111 JOZ852091:JOZ852111 JYV852091:JYV852111 KIR852091:KIR852111 KSN852091:KSN852111 LCJ852091:LCJ852111 LMF852091:LMF852111 LWB852091:LWB852111 MFX852091:MFX852111 MPT852091:MPT852111 MZP852091:MZP852111 NJL852091:NJL852111 NTH852091:NTH852111 ODD852091:ODD852111 OMZ852091:OMZ852111 OWV852091:OWV852111 PGR852091:PGR852111 PQN852091:PQN852111 QAJ852091:QAJ852111 QKF852091:QKF852111 QUB852091:QUB852111 RDX852091:RDX852111 RNT852091:RNT852111 RXP852091:RXP852111 SHL852091:SHL852111 SRH852091:SRH852111 TBD852091:TBD852111 TKZ852091:TKZ852111 TUV852091:TUV852111 UER852091:UER852111 UON852091:UON852111 UYJ852091:UYJ852111 VIF852091:VIF852111 VSB852091:VSB852111 WBX852091:WBX852111 WLT852091:WLT852111 WVP852091:WVP852111 H917627:H917647 JD917627:JD917647 SZ917627:SZ917647 ACV917627:ACV917647 AMR917627:AMR917647 AWN917627:AWN917647 BGJ917627:BGJ917647 BQF917627:BQF917647 CAB917627:CAB917647 CJX917627:CJX917647 CTT917627:CTT917647 DDP917627:DDP917647 DNL917627:DNL917647 DXH917627:DXH917647 EHD917627:EHD917647 EQZ917627:EQZ917647 FAV917627:FAV917647 FKR917627:FKR917647 FUN917627:FUN917647 GEJ917627:GEJ917647 GOF917627:GOF917647 GYB917627:GYB917647 HHX917627:HHX917647 HRT917627:HRT917647 IBP917627:IBP917647 ILL917627:ILL917647 IVH917627:IVH917647 JFD917627:JFD917647 JOZ917627:JOZ917647 JYV917627:JYV917647 KIR917627:KIR917647 KSN917627:KSN917647 LCJ917627:LCJ917647 LMF917627:LMF917647 LWB917627:LWB917647 MFX917627:MFX917647 MPT917627:MPT917647 MZP917627:MZP917647 NJL917627:NJL917647 NTH917627:NTH917647 ODD917627:ODD917647 OMZ917627:OMZ917647 OWV917627:OWV917647 PGR917627:PGR917647 PQN917627:PQN917647 QAJ917627:QAJ917647 QKF917627:QKF917647 QUB917627:QUB917647 RDX917627:RDX917647 RNT917627:RNT917647 RXP917627:RXP917647 SHL917627:SHL917647 SRH917627:SRH917647 TBD917627:TBD917647 TKZ917627:TKZ917647 TUV917627:TUV917647 UER917627:UER917647 UON917627:UON917647 UYJ917627:UYJ917647 VIF917627:VIF917647 VSB917627:VSB917647 WBX917627:WBX917647 WLT917627:WLT917647 WVP917627:WVP917647 H983163:H983183 JD983163:JD983183 SZ983163:SZ983183 ACV983163:ACV983183 AMR983163:AMR983183 AWN983163:AWN983183 BGJ983163:BGJ983183 BQF983163:BQF983183 CAB983163:CAB983183 CJX983163:CJX983183 CTT983163:CTT983183 DDP983163:DDP983183 DNL983163:DNL983183 DXH983163:DXH983183 EHD983163:EHD983183 EQZ983163:EQZ983183 FAV983163:FAV983183 FKR983163:FKR983183 FUN983163:FUN983183 GEJ983163:GEJ983183 GOF983163:GOF983183 GYB983163:GYB983183 HHX983163:HHX983183 HRT983163:HRT983183 IBP983163:IBP983183 ILL983163:ILL983183 IVH983163:IVH983183 JFD983163:JFD983183 JOZ983163:JOZ983183 JYV983163:JYV983183 KIR983163:KIR983183 KSN983163:KSN983183 LCJ983163:LCJ983183 LMF983163:LMF983183 LWB983163:LWB983183 MFX983163:MFX983183 MPT983163:MPT983183 MZP983163:MZP983183 NJL983163:NJL983183 NTH983163:NTH983183 ODD983163:ODD983183 OMZ983163:OMZ983183 OWV983163:OWV983183 PGR983163:PGR983183 PQN983163:PQN983183 QAJ983163:QAJ983183 QKF983163:QKF983183 QUB983163:QUB983183 RDX983163:RDX983183 RNT983163:RNT983183 RXP983163:RXP983183 SHL983163:SHL983183 SRH983163:SRH983183 TBD983163:TBD983183 TKZ983163:TKZ983183 TUV983163:TUV983183 UER983163:UER983183 UON983163:UON983183 UYJ983163:UYJ983183 VIF983163:VIF983183 VSB983163:VSB983183 WBX983163:WBX983183 WLT983163:WLT983183 WVP983163:WVP983183 H30:H33 JD30:JD33 SZ30:SZ33 ACV30:ACV33 AMR30:AMR33 AWN30:AWN33 BGJ30:BGJ33 BQF30:BQF33 CAB30:CAB33 CJX30:CJX33 CTT30:CTT33 DDP30:DDP33 DNL30:DNL33 DXH30:DXH33 EHD30:EHD33 EQZ30:EQZ33 FAV30:FAV33 FKR30:FKR33 FUN30:FUN33 GEJ30:GEJ33 GOF30:GOF33 GYB30:GYB33 HHX30:HHX33 HRT30:HRT33 IBP30:IBP33 ILL30:ILL33 IVH30:IVH33 JFD30:JFD33 JOZ30:JOZ33 JYV30:JYV33 KIR30:KIR33 KSN30:KSN33 LCJ30:LCJ33 LMF30:LMF33 LWB30:LWB33 MFX30:MFX33 MPT30:MPT33 MZP30:MZP33 NJL30:NJL33 NTH30:NTH33 ODD30:ODD33 OMZ30:OMZ33 OWV30:OWV33 PGR30:PGR33 PQN30:PQN33 QAJ30:QAJ33 QKF30:QKF33 QUB30:QUB33 RDX30:RDX33 RNT30:RNT33 RXP30:RXP33 SHL30:SHL33 SRH30:SRH33 TBD30:TBD33 TKZ30:TKZ33 TUV30:TUV33 UER30:UER33 UON30:UON33 UYJ30:UYJ33 VIF30:VIF33 VSB30:VSB33 WBX30:WBX33 WLT30:WLT33 WVP30:WVP33 H65566:H65569 JD65566:JD65569 SZ65566:SZ65569 ACV65566:ACV65569 AMR65566:AMR65569 AWN65566:AWN65569 BGJ65566:BGJ65569 BQF65566:BQF65569 CAB65566:CAB65569 CJX65566:CJX65569 CTT65566:CTT65569 DDP65566:DDP65569 DNL65566:DNL65569 DXH65566:DXH65569 EHD65566:EHD65569 EQZ65566:EQZ65569 FAV65566:FAV65569 FKR65566:FKR65569 FUN65566:FUN65569 GEJ65566:GEJ65569 GOF65566:GOF65569 GYB65566:GYB65569 HHX65566:HHX65569 HRT65566:HRT65569 IBP65566:IBP65569 ILL65566:ILL65569 IVH65566:IVH65569 JFD65566:JFD65569 JOZ65566:JOZ65569 JYV65566:JYV65569 KIR65566:KIR65569 KSN65566:KSN65569 LCJ65566:LCJ65569 LMF65566:LMF65569 LWB65566:LWB65569 MFX65566:MFX65569 MPT65566:MPT65569 MZP65566:MZP65569 NJL65566:NJL65569 NTH65566:NTH65569 ODD65566:ODD65569 OMZ65566:OMZ65569 OWV65566:OWV65569 PGR65566:PGR65569 PQN65566:PQN65569 QAJ65566:QAJ65569 QKF65566:QKF65569 QUB65566:QUB65569 RDX65566:RDX65569 RNT65566:RNT65569 RXP65566:RXP65569 SHL65566:SHL65569 SRH65566:SRH65569 TBD65566:TBD65569 TKZ65566:TKZ65569 TUV65566:TUV65569 UER65566:UER65569 UON65566:UON65569 UYJ65566:UYJ65569 VIF65566:VIF65569 VSB65566:VSB65569 WBX65566:WBX65569 WLT65566:WLT65569 WVP65566:WVP65569 H131102:H131105 JD131102:JD131105 SZ131102:SZ131105 ACV131102:ACV131105 AMR131102:AMR131105 AWN131102:AWN131105 BGJ131102:BGJ131105 BQF131102:BQF131105 CAB131102:CAB131105 CJX131102:CJX131105 CTT131102:CTT131105 DDP131102:DDP131105 DNL131102:DNL131105 DXH131102:DXH131105 EHD131102:EHD131105 EQZ131102:EQZ131105 FAV131102:FAV131105 FKR131102:FKR131105 FUN131102:FUN131105 GEJ131102:GEJ131105 GOF131102:GOF131105 GYB131102:GYB131105 HHX131102:HHX131105 HRT131102:HRT131105 IBP131102:IBP131105 ILL131102:ILL131105 IVH131102:IVH131105 JFD131102:JFD131105 JOZ131102:JOZ131105 JYV131102:JYV131105 KIR131102:KIR131105 KSN131102:KSN131105 LCJ131102:LCJ131105 LMF131102:LMF131105 LWB131102:LWB131105 MFX131102:MFX131105 MPT131102:MPT131105 MZP131102:MZP131105 NJL131102:NJL131105 NTH131102:NTH131105 ODD131102:ODD131105 OMZ131102:OMZ131105 OWV131102:OWV131105 PGR131102:PGR131105 PQN131102:PQN131105 QAJ131102:QAJ131105 QKF131102:QKF131105 QUB131102:QUB131105 RDX131102:RDX131105 RNT131102:RNT131105 RXP131102:RXP131105 SHL131102:SHL131105 SRH131102:SRH131105 TBD131102:TBD131105 TKZ131102:TKZ131105 TUV131102:TUV131105 UER131102:UER131105 UON131102:UON131105 UYJ131102:UYJ131105 VIF131102:VIF131105 VSB131102:VSB131105 WBX131102:WBX131105 WLT131102:WLT131105 WVP131102:WVP131105 H196638:H196641 JD196638:JD196641 SZ196638:SZ196641 ACV196638:ACV196641 AMR196638:AMR196641 AWN196638:AWN196641 BGJ196638:BGJ196641 BQF196638:BQF196641 CAB196638:CAB196641 CJX196638:CJX196641 CTT196638:CTT196641 DDP196638:DDP196641 DNL196638:DNL196641 DXH196638:DXH196641 EHD196638:EHD196641 EQZ196638:EQZ196641 FAV196638:FAV196641 FKR196638:FKR196641 FUN196638:FUN196641 GEJ196638:GEJ196641 GOF196638:GOF196641 GYB196638:GYB196641 HHX196638:HHX196641 HRT196638:HRT196641 IBP196638:IBP196641 ILL196638:ILL196641 IVH196638:IVH196641 JFD196638:JFD196641 JOZ196638:JOZ196641 JYV196638:JYV196641 KIR196638:KIR196641 KSN196638:KSN196641 LCJ196638:LCJ196641 LMF196638:LMF196641 LWB196638:LWB196641 MFX196638:MFX196641 MPT196638:MPT196641 MZP196638:MZP196641 NJL196638:NJL196641 NTH196638:NTH196641 ODD196638:ODD196641 OMZ196638:OMZ196641 OWV196638:OWV196641 PGR196638:PGR196641 PQN196638:PQN196641 QAJ196638:QAJ196641 QKF196638:QKF196641 QUB196638:QUB196641 RDX196638:RDX196641 RNT196638:RNT196641 RXP196638:RXP196641 SHL196638:SHL196641 SRH196638:SRH196641 TBD196638:TBD196641 TKZ196638:TKZ196641 TUV196638:TUV196641 UER196638:UER196641 UON196638:UON196641 UYJ196638:UYJ196641 VIF196638:VIF196641 VSB196638:VSB196641 WBX196638:WBX196641 WLT196638:WLT196641 WVP196638:WVP196641 H262174:H262177 JD262174:JD262177 SZ262174:SZ262177 ACV262174:ACV262177 AMR262174:AMR262177 AWN262174:AWN262177 BGJ262174:BGJ262177 BQF262174:BQF262177 CAB262174:CAB262177 CJX262174:CJX262177 CTT262174:CTT262177 DDP262174:DDP262177 DNL262174:DNL262177 DXH262174:DXH262177 EHD262174:EHD262177 EQZ262174:EQZ262177 FAV262174:FAV262177 FKR262174:FKR262177 FUN262174:FUN262177 GEJ262174:GEJ262177 GOF262174:GOF262177 GYB262174:GYB262177 HHX262174:HHX262177 HRT262174:HRT262177 IBP262174:IBP262177 ILL262174:ILL262177 IVH262174:IVH262177 JFD262174:JFD262177 JOZ262174:JOZ262177 JYV262174:JYV262177 KIR262174:KIR262177 KSN262174:KSN262177 LCJ262174:LCJ262177 LMF262174:LMF262177 LWB262174:LWB262177 MFX262174:MFX262177 MPT262174:MPT262177 MZP262174:MZP262177 NJL262174:NJL262177 NTH262174:NTH262177 ODD262174:ODD262177 OMZ262174:OMZ262177 OWV262174:OWV262177 PGR262174:PGR262177 PQN262174:PQN262177 QAJ262174:QAJ262177 QKF262174:QKF262177 QUB262174:QUB262177 RDX262174:RDX262177 RNT262174:RNT262177 RXP262174:RXP262177 SHL262174:SHL262177 SRH262174:SRH262177 TBD262174:TBD262177 TKZ262174:TKZ262177 TUV262174:TUV262177 UER262174:UER262177 UON262174:UON262177 UYJ262174:UYJ262177 VIF262174:VIF262177 VSB262174:VSB262177 WBX262174:WBX262177 WLT262174:WLT262177 WVP262174:WVP262177 H327710:H327713 JD327710:JD327713 SZ327710:SZ327713 ACV327710:ACV327713 AMR327710:AMR327713 AWN327710:AWN327713 BGJ327710:BGJ327713 BQF327710:BQF327713 CAB327710:CAB327713 CJX327710:CJX327713 CTT327710:CTT327713 DDP327710:DDP327713 DNL327710:DNL327713 DXH327710:DXH327713 EHD327710:EHD327713 EQZ327710:EQZ327713 FAV327710:FAV327713 FKR327710:FKR327713 FUN327710:FUN327713 GEJ327710:GEJ327713 GOF327710:GOF327713 GYB327710:GYB327713 HHX327710:HHX327713 HRT327710:HRT327713 IBP327710:IBP327713 ILL327710:ILL327713 IVH327710:IVH327713 JFD327710:JFD327713 JOZ327710:JOZ327713 JYV327710:JYV327713 KIR327710:KIR327713 KSN327710:KSN327713 LCJ327710:LCJ327713 LMF327710:LMF327713 LWB327710:LWB327713 MFX327710:MFX327713 MPT327710:MPT327713 MZP327710:MZP327713 NJL327710:NJL327713 NTH327710:NTH327713 ODD327710:ODD327713 OMZ327710:OMZ327713 OWV327710:OWV327713 PGR327710:PGR327713 PQN327710:PQN327713 QAJ327710:QAJ327713 QKF327710:QKF327713 QUB327710:QUB327713 RDX327710:RDX327713 RNT327710:RNT327713 RXP327710:RXP327713 SHL327710:SHL327713 SRH327710:SRH327713 TBD327710:TBD327713 TKZ327710:TKZ327713 TUV327710:TUV327713 UER327710:UER327713 UON327710:UON327713 UYJ327710:UYJ327713 VIF327710:VIF327713 VSB327710:VSB327713 WBX327710:WBX327713 WLT327710:WLT327713 WVP327710:WVP327713 H393246:H393249 JD393246:JD393249 SZ393246:SZ393249 ACV393246:ACV393249 AMR393246:AMR393249 AWN393246:AWN393249 BGJ393246:BGJ393249 BQF393246:BQF393249 CAB393246:CAB393249 CJX393246:CJX393249 CTT393246:CTT393249 DDP393246:DDP393249 DNL393246:DNL393249 DXH393246:DXH393249 EHD393246:EHD393249 EQZ393246:EQZ393249 FAV393246:FAV393249 FKR393246:FKR393249 FUN393246:FUN393249 GEJ393246:GEJ393249 GOF393246:GOF393249 GYB393246:GYB393249 HHX393246:HHX393249 HRT393246:HRT393249 IBP393246:IBP393249 ILL393246:ILL393249 IVH393246:IVH393249 JFD393246:JFD393249 JOZ393246:JOZ393249 JYV393246:JYV393249 KIR393246:KIR393249 KSN393246:KSN393249 LCJ393246:LCJ393249 LMF393246:LMF393249 LWB393246:LWB393249 MFX393246:MFX393249 MPT393246:MPT393249 MZP393246:MZP393249 NJL393246:NJL393249 NTH393246:NTH393249 ODD393246:ODD393249 OMZ393246:OMZ393249 OWV393246:OWV393249 PGR393246:PGR393249 PQN393246:PQN393249 QAJ393246:QAJ393249 QKF393246:QKF393249 QUB393246:QUB393249 RDX393246:RDX393249 RNT393246:RNT393249 RXP393246:RXP393249 SHL393246:SHL393249 SRH393246:SRH393249 TBD393246:TBD393249 TKZ393246:TKZ393249 TUV393246:TUV393249 UER393246:UER393249 UON393246:UON393249 UYJ393246:UYJ393249 VIF393246:VIF393249 VSB393246:VSB393249 WBX393246:WBX393249 WLT393246:WLT393249 WVP393246:WVP393249 H458782:H458785 JD458782:JD458785 SZ458782:SZ458785 ACV458782:ACV458785 AMR458782:AMR458785 AWN458782:AWN458785 BGJ458782:BGJ458785 BQF458782:BQF458785 CAB458782:CAB458785 CJX458782:CJX458785 CTT458782:CTT458785 DDP458782:DDP458785 DNL458782:DNL458785 DXH458782:DXH458785 EHD458782:EHD458785 EQZ458782:EQZ458785 FAV458782:FAV458785 FKR458782:FKR458785 FUN458782:FUN458785 GEJ458782:GEJ458785 GOF458782:GOF458785 GYB458782:GYB458785 HHX458782:HHX458785 HRT458782:HRT458785 IBP458782:IBP458785 ILL458782:ILL458785 IVH458782:IVH458785 JFD458782:JFD458785 JOZ458782:JOZ458785 JYV458782:JYV458785 KIR458782:KIR458785 KSN458782:KSN458785 LCJ458782:LCJ458785 LMF458782:LMF458785 LWB458782:LWB458785 MFX458782:MFX458785 MPT458782:MPT458785 MZP458782:MZP458785 NJL458782:NJL458785 NTH458782:NTH458785 ODD458782:ODD458785 OMZ458782:OMZ458785 OWV458782:OWV458785 PGR458782:PGR458785 PQN458782:PQN458785 QAJ458782:QAJ458785 QKF458782:QKF458785 QUB458782:QUB458785 RDX458782:RDX458785 RNT458782:RNT458785 RXP458782:RXP458785 SHL458782:SHL458785 SRH458782:SRH458785 TBD458782:TBD458785 TKZ458782:TKZ458785 TUV458782:TUV458785 UER458782:UER458785 UON458782:UON458785 UYJ458782:UYJ458785 VIF458782:VIF458785 VSB458782:VSB458785 WBX458782:WBX458785 WLT458782:WLT458785 WVP458782:WVP458785 H524318:H524321 JD524318:JD524321 SZ524318:SZ524321 ACV524318:ACV524321 AMR524318:AMR524321 AWN524318:AWN524321 BGJ524318:BGJ524321 BQF524318:BQF524321 CAB524318:CAB524321 CJX524318:CJX524321 CTT524318:CTT524321 DDP524318:DDP524321 DNL524318:DNL524321 DXH524318:DXH524321 EHD524318:EHD524321 EQZ524318:EQZ524321 FAV524318:FAV524321 FKR524318:FKR524321 FUN524318:FUN524321 GEJ524318:GEJ524321 GOF524318:GOF524321 GYB524318:GYB524321 HHX524318:HHX524321 HRT524318:HRT524321 IBP524318:IBP524321 ILL524318:ILL524321 IVH524318:IVH524321 JFD524318:JFD524321 JOZ524318:JOZ524321 JYV524318:JYV524321 KIR524318:KIR524321 KSN524318:KSN524321 LCJ524318:LCJ524321 LMF524318:LMF524321 LWB524318:LWB524321 MFX524318:MFX524321 MPT524318:MPT524321 MZP524318:MZP524321 NJL524318:NJL524321 NTH524318:NTH524321 ODD524318:ODD524321 OMZ524318:OMZ524321 OWV524318:OWV524321 PGR524318:PGR524321 PQN524318:PQN524321 QAJ524318:QAJ524321 QKF524318:QKF524321 QUB524318:QUB524321 RDX524318:RDX524321 RNT524318:RNT524321 RXP524318:RXP524321 SHL524318:SHL524321 SRH524318:SRH524321 TBD524318:TBD524321 TKZ524318:TKZ524321 TUV524318:TUV524321 UER524318:UER524321 UON524318:UON524321 UYJ524318:UYJ524321 VIF524318:VIF524321 VSB524318:VSB524321 WBX524318:WBX524321 WLT524318:WLT524321 WVP524318:WVP524321 H589854:H589857 JD589854:JD589857 SZ589854:SZ589857 ACV589854:ACV589857 AMR589854:AMR589857 AWN589854:AWN589857 BGJ589854:BGJ589857 BQF589854:BQF589857 CAB589854:CAB589857 CJX589854:CJX589857 CTT589854:CTT589857 DDP589854:DDP589857 DNL589854:DNL589857 DXH589854:DXH589857 EHD589854:EHD589857 EQZ589854:EQZ589857 FAV589854:FAV589857 FKR589854:FKR589857 FUN589854:FUN589857 GEJ589854:GEJ589857 GOF589854:GOF589857 GYB589854:GYB589857 HHX589854:HHX589857 HRT589854:HRT589857 IBP589854:IBP589857 ILL589854:ILL589857 IVH589854:IVH589857 JFD589854:JFD589857 JOZ589854:JOZ589857 JYV589854:JYV589857 KIR589854:KIR589857 KSN589854:KSN589857 LCJ589854:LCJ589857 LMF589854:LMF589857 LWB589854:LWB589857 MFX589854:MFX589857 MPT589854:MPT589857 MZP589854:MZP589857 NJL589854:NJL589857 NTH589854:NTH589857 ODD589854:ODD589857 OMZ589854:OMZ589857 OWV589854:OWV589857 PGR589854:PGR589857 PQN589854:PQN589857 QAJ589854:QAJ589857 QKF589854:QKF589857 QUB589854:QUB589857 RDX589854:RDX589857 RNT589854:RNT589857 RXP589854:RXP589857 SHL589854:SHL589857 SRH589854:SRH589857 TBD589854:TBD589857 TKZ589854:TKZ589857 TUV589854:TUV589857 UER589854:UER589857 UON589854:UON589857 UYJ589854:UYJ589857 VIF589854:VIF589857 VSB589854:VSB589857 WBX589854:WBX589857 WLT589854:WLT589857 WVP589854:WVP589857 H655390:H655393 JD655390:JD655393 SZ655390:SZ655393 ACV655390:ACV655393 AMR655390:AMR655393 AWN655390:AWN655393 BGJ655390:BGJ655393 BQF655390:BQF655393 CAB655390:CAB655393 CJX655390:CJX655393 CTT655390:CTT655393 DDP655390:DDP655393 DNL655390:DNL655393 DXH655390:DXH655393 EHD655390:EHD655393 EQZ655390:EQZ655393 FAV655390:FAV655393 FKR655390:FKR655393 FUN655390:FUN655393 GEJ655390:GEJ655393 GOF655390:GOF655393 GYB655390:GYB655393 HHX655390:HHX655393 HRT655390:HRT655393 IBP655390:IBP655393 ILL655390:ILL655393 IVH655390:IVH655393 JFD655390:JFD655393 JOZ655390:JOZ655393 JYV655390:JYV655393 KIR655390:KIR655393 KSN655390:KSN655393 LCJ655390:LCJ655393 LMF655390:LMF655393 LWB655390:LWB655393 MFX655390:MFX655393 MPT655390:MPT655393 MZP655390:MZP655393 NJL655390:NJL655393 NTH655390:NTH655393 ODD655390:ODD655393 OMZ655390:OMZ655393 OWV655390:OWV655393 PGR655390:PGR655393 PQN655390:PQN655393 QAJ655390:QAJ655393 QKF655390:QKF655393 QUB655390:QUB655393 RDX655390:RDX655393 RNT655390:RNT655393 RXP655390:RXP655393 SHL655390:SHL655393 SRH655390:SRH655393 TBD655390:TBD655393 TKZ655390:TKZ655393 TUV655390:TUV655393 UER655390:UER655393 UON655390:UON655393 UYJ655390:UYJ655393 VIF655390:VIF655393 VSB655390:VSB655393 WBX655390:WBX655393 WLT655390:WLT655393 WVP655390:WVP655393 H720926:H720929 JD720926:JD720929 SZ720926:SZ720929 ACV720926:ACV720929 AMR720926:AMR720929 AWN720926:AWN720929 BGJ720926:BGJ720929 BQF720926:BQF720929 CAB720926:CAB720929 CJX720926:CJX720929 CTT720926:CTT720929 DDP720926:DDP720929 DNL720926:DNL720929 DXH720926:DXH720929 EHD720926:EHD720929 EQZ720926:EQZ720929 FAV720926:FAV720929 FKR720926:FKR720929 FUN720926:FUN720929 GEJ720926:GEJ720929 GOF720926:GOF720929 GYB720926:GYB720929 HHX720926:HHX720929 HRT720926:HRT720929 IBP720926:IBP720929 ILL720926:ILL720929 IVH720926:IVH720929 JFD720926:JFD720929 JOZ720926:JOZ720929 JYV720926:JYV720929 KIR720926:KIR720929 KSN720926:KSN720929 LCJ720926:LCJ720929 LMF720926:LMF720929 LWB720926:LWB720929 MFX720926:MFX720929 MPT720926:MPT720929 MZP720926:MZP720929 NJL720926:NJL720929 NTH720926:NTH720929 ODD720926:ODD720929 OMZ720926:OMZ720929 OWV720926:OWV720929 PGR720926:PGR720929 PQN720926:PQN720929 QAJ720926:QAJ720929 QKF720926:QKF720929 QUB720926:QUB720929 RDX720926:RDX720929 RNT720926:RNT720929 RXP720926:RXP720929 SHL720926:SHL720929 SRH720926:SRH720929 TBD720926:TBD720929 TKZ720926:TKZ720929 TUV720926:TUV720929 UER720926:UER720929 UON720926:UON720929 UYJ720926:UYJ720929 VIF720926:VIF720929 VSB720926:VSB720929 WBX720926:WBX720929 WLT720926:WLT720929 WVP720926:WVP720929 H786462:H786465 JD786462:JD786465 SZ786462:SZ786465 ACV786462:ACV786465 AMR786462:AMR786465 AWN786462:AWN786465 BGJ786462:BGJ786465 BQF786462:BQF786465 CAB786462:CAB786465 CJX786462:CJX786465 CTT786462:CTT786465 DDP786462:DDP786465 DNL786462:DNL786465 DXH786462:DXH786465 EHD786462:EHD786465 EQZ786462:EQZ786465 FAV786462:FAV786465 FKR786462:FKR786465 FUN786462:FUN786465 GEJ786462:GEJ786465 GOF786462:GOF786465 GYB786462:GYB786465 HHX786462:HHX786465 HRT786462:HRT786465 IBP786462:IBP786465 ILL786462:ILL786465 IVH786462:IVH786465 JFD786462:JFD786465 JOZ786462:JOZ786465 JYV786462:JYV786465 KIR786462:KIR786465 KSN786462:KSN786465 LCJ786462:LCJ786465 LMF786462:LMF786465 LWB786462:LWB786465 MFX786462:MFX786465 MPT786462:MPT786465 MZP786462:MZP786465 NJL786462:NJL786465 NTH786462:NTH786465 ODD786462:ODD786465 OMZ786462:OMZ786465 OWV786462:OWV786465 PGR786462:PGR786465 PQN786462:PQN786465 QAJ786462:QAJ786465 QKF786462:QKF786465 QUB786462:QUB786465 RDX786462:RDX786465 RNT786462:RNT786465 RXP786462:RXP786465 SHL786462:SHL786465 SRH786462:SRH786465 TBD786462:TBD786465 TKZ786462:TKZ786465 TUV786462:TUV786465 UER786462:UER786465 UON786462:UON786465 UYJ786462:UYJ786465 VIF786462:VIF786465 VSB786462:VSB786465 WBX786462:WBX786465 WLT786462:WLT786465 WVP786462:WVP786465 H851998:H852001 JD851998:JD852001 SZ851998:SZ852001 ACV851998:ACV852001 AMR851998:AMR852001 AWN851998:AWN852001 BGJ851998:BGJ852001 BQF851998:BQF852001 CAB851998:CAB852001 CJX851998:CJX852001 CTT851998:CTT852001 DDP851998:DDP852001 DNL851998:DNL852001 DXH851998:DXH852001 EHD851998:EHD852001 EQZ851998:EQZ852001 FAV851998:FAV852001 FKR851998:FKR852001 FUN851998:FUN852001 GEJ851998:GEJ852001 GOF851998:GOF852001 GYB851998:GYB852001 HHX851998:HHX852001 HRT851998:HRT852001 IBP851998:IBP852001 ILL851998:ILL852001 IVH851998:IVH852001 JFD851998:JFD852001 JOZ851998:JOZ852001 JYV851998:JYV852001 KIR851998:KIR852001 KSN851998:KSN852001 LCJ851998:LCJ852001 LMF851998:LMF852001 LWB851998:LWB852001 MFX851998:MFX852001 MPT851998:MPT852001 MZP851998:MZP852001 NJL851998:NJL852001 NTH851998:NTH852001 ODD851998:ODD852001 OMZ851998:OMZ852001 OWV851998:OWV852001 PGR851998:PGR852001 PQN851998:PQN852001 QAJ851998:QAJ852001 QKF851998:QKF852001 QUB851998:QUB852001 RDX851998:RDX852001 RNT851998:RNT852001 RXP851998:RXP852001 SHL851998:SHL852001 SRH851998:SRH852001 TBD851998:TBD852001 TKZ851998:TKZ852001 TUV851998:TUV852001 UER851998:UER852001 UON851998:UON852001 UYJ851998:UYJ852001 VIF851998:VIF852001 VSB851998:VSB852001 WBX851998:WBX852001 WLT851998:WLT852001 WVP851998:WVP852001 H917534:H917537 JD917534:JD917537 SZ917534:SZ917537 ACV917534:ACV917537 AMR917534:AMR917537 AWN917534:AWN917537 BGJ917534:BGJ917537 BQF917534:BQF917537 CAB917534:CAB917537 CJX917534:CJX917537 CTT917534:CTT917537 DDP917534:DDP917537 DNL917534:DNL917537 DXH917534:DXH917537 EHD917534:EHD917537 EQZ917534:EQZ917537 FAV917534:FAV917537 FKR917534:FKR917537 FUN917534:FUN917537 GEJ917534:GEJ917537 GOF917534:GOF917537 GYB917534:GYB917537 HHX917534:HHX917537 HRT917534:HRT917537 IBP917534:IBP917537 ILL917534:ILL917537 IVH917534:IVH917537 JFD917534:JFD917537 JOZ917534:JOZ917537 JYV917534:JYV917537 KIR917534:KIR917537 KSN917534:KSN917537 LCJ917534:LCJ917537 LMF917534:LMF917537 LWB917534:LWB917537 MFX917534:MFX917537 MPT917534:MPT917537 MZP917534:MZP917537 NJL917534:NJL917537 NTH917534:NTH917537 ODD917534:ODD917537 OMZ917534:OMZ917537 OWV917534:OWV917537 PGR917534:PGR917537 PQN917534:PQN917537 QAJ917534:QAJ917537 QKF917534:QKF917537 QUB917534:QUB917537 RDX917534:RDX917537 RNT917534:RNT917537 RXP917534:RXP917537 SHL917534:SHL917537 SRH917534:SRH917537 TBD917534:TBD917537 TKZ917534:TKZ917537 TUV917534:TUV917537 UER917534:UER917537 UON917534:UON917537 UYJ917534:UYJ917537 VIF917534:VIF917537 VSB917534:VSB917537 WBX917534:WBX917537 WLT917534:WLT917537 WVP917534:WVP917537 H983070:H983073 JD983070:JD983073 SZ983070:SZ983073 ACV983070:ACV983073 AMR983070:AMR983073 AWN983070:AWN983073 BGJ983070:BGJ983073 BQF983070:BQF983073 CAB983070:CAB983073 CJX983070:CJX983073 CTT983070:CTT983073 DDP983070:DDP983073 DNL983070:DNL983073 DXH983070:DXH983073 EHD983070:EHD983073 EQZ983070:EQZ983073 FAV983070:FAV983073 FKR983070:FKR983073 FUN983070:FUN983073 GEJ983070:GEJ983073 GOF983070:GOF983073 GYB983070:GYB983073 HHX983070:HHX983073 HRT983070:HRT983073 IBP983070:IBP983073 ILL983070:ILL983073 IVH983070:IVH983073 JFD983070:JFD983073 JOZ983070:JOZ983073 JYV983070:JYV983073 KIR983070:KIR983073 KSN983070:KSN983073 LCJ983070:LCJ983073 LMF983070:LMF983073 LWB983070:LWB983073 MFX983070:MFX983073 MPT983070:MPT983073 MZP983070:MZP983073 NJL983070:NJL983073 NTH983070:NTH983073 ODD983070:ODD983073 OMZ983070:OMZ983073 OWV983070:OWV983073 PGR983070:PGR983073 PQN983070:PQN983073 QAJ983070:QAJ983073 QKF983070:QKF983073 QUB983070:QUB983073 RDX983070:RDX983073 RNT983070:RNT983073 RXP983070:RXP983073 SHL983070:SHL983073 SRH983070:SRH983073 TBD983070:TBD983073 TKZ983070:TKZ983073 TUV983070:TUV983073 UER983070:UER983073 UON983070:UON983073 UYJ983070:UYJ983073 VIF983070:VIF983073 VSB983070:VSB983073 WBX983070:WBX983073 WLT983070:WLT983073 WVP983070:WVP983073</xm:sqref>
        </x14:dataValidation>
        <x14:dataValidation type="list" allowBlank="1" showInputMessage="1" showErrorMessage="1">
          <x14:formula1>
            <xm:f>$CN$18:$CN$23</xm:f>
          </x14:formula1>
          <xm:sqref>F61:F66 JB61:JB66 SX61:SX66 ACT61:ACT66 AMP61:AMP66 AWL61:AWL66 BGH61:BGH66 BQD61:BQD66 BZZ61:BZZ66 CJV61:CJV66 CTR61:CTR66 DDN61:DDN66 DNJ61:DNJ66 DXF61:DXF66 EHB61:EHB66 EQX61:EQX66 FAT61:FAT66 FKP61:FKP66 FUL61:FUL66 GEH61:GEH66 GOD61:GOD66 GXZ61:GXZ66 HHV61:HHV66 HRR61:HRR66 IBN61:IBN66 ILJ61:ILJ66 IVF61:IVF66 JFB61:JFB66 JOX61:JOX66 JYT61:JYT66 KIP61:KIP66 KSL61:KSL66 LCH61:LCH66 LMD61:LMD66 LVZ61:LVZ66 MFV61:MFV66 MPR61:MPR66 MZN61:MZN66 NJJ61:NJJ66 NTF61:NTF66 ODB61:ODB66 OMX61:OMX66 OWT61:OWT66 PGP61:PGP66 PQL61:PQL66 QAH61:QAH66 QKD61:QKD66 QTZ61:QTZ66 RDV61:RDV66 RNR61:RNR66 RXN61:RXN66 SHJ61:SHJ66 SRF61:SRF66 TBB61:TBB66 TKX61:TKX66 TUT61:TUT66 UEP61:UEP66 UOL61:UOL66 UYH61:UYH66 VID61:VID66 VRZ61:VRZ66 WBV61:WBV66 WLR61:WLR66 WVN61:WVN66 F65597:F65602 JB65597:JB65602 SX65597:SX65602 ACT65597:ACT65602 AMP65597:AMP65602 AWL65597:AWL65602 BGH65597:BGH65602 BQD65597:BQD65602 BZZ65597:BZZ65602 CJV65597:CJV65602 CTR65597:CTR65602 DDN65597:DDN65602 DNJ65597:DNJ65602 DXF65597:DXF65602 EHB65597:EHB65602 EQX65597:EQX65602 FAT65597:FAT65602 FKP65597:FKP65602 FUL65597:FUL65602 GEH65597:GEH65602 GOD65597:GOD65602 GXZ65597:GXZ65602 HHV65597:HHV65602 HRR65597:HRR65602 IBN65597:IBN65602 ILJ65597:ILJ65602 IVF65597:IVF65602 JFB65597:JFB65602 JOX65597:JOX65602 JYT65597:JYT65602 KIP65597:KIP65602 KSL65597:KSL65602 LCH65597:LCH65602 LMD65597:LMD65602 LVZ65597:LVZ65602 MFV65597:MFV65602 MPR65597:MPR65602 MZN65597:MZN65602 NJJ65597:NJJ65602 NTF65597:NTF65602 ODB65597:ODB65602 OMX65597:OMX65602 OWT65597:OWT65602 PGP65597:PGP65602 PQL65597:PQL65602 QAH65597:QAH65602 QKD65597:QKD65602 QTZ65597:QTZ65602 RDV65597:RDV65602 RNR65597:RNR65602 RXN65597:RXN65602 SHJ65597:SHJ65602 SRF65597:SRF65602 TBB65597:TBB65602 TKX65597:TKX65602 TUT65597:TUT65602 UEP65597:UEP65602 UOL65597:UOL65602 UYH65597:UYH65602 VID65597:VID65602 VRZ65597:VRZ65602 WBV65597:WBV65602 WLR65597:WLR65602 WVN65597:WVN65602 F131133:F131138 JB131133:JB131138 SX131133:SX131138 ACT131133:ACT131138 AMP131133:AMP131138 AWL131133:AWL131138 BGH131133:BGH131138 BQD131133:BQD131138 BZZ131133:BZZ131138 CJV131133:CJV131138 CTR131133:CTR131138 DDN131133:DDN131138 DNJ131133:DNJ131138 DXF131133:DXF131138 EHB131133:EHB131138 EQX131133:EQX131138 FAT131133:FAT131138 FKP131133:FKP131138 FUL131133:FUL131138 GEH131133:GEH131138 GOD131133:GOD131138 GXZ131133:GXZ131138 HHV131133:HHV131138 HRR131133:HRR131138 IBN131133:IBN131138 ILJ131133:ILJ131138 IVF131133:IVF131138 JFB131133:JFB131138 JOX131133:JOX131138 JYT131133:JYT131138 KIP131133:KIP131138 KSL131133:KSL131138 LCH131133:LCH131138 LMD131133:LMD131138 LVZ131133:LVZ131138 MFV131133:MFV131138 MPR131133:MPR131138 MZN131133:MZN131138 NJJ131133:NJJ131138 NTF131133:NTF131138 ODB131133:ODB131138 OMX131133:OMX131138 OWT131133:OWT131138 PGP131133:PGP131138 PQL131133:PQL131138 QAH131133:QAH131138 QKD131133:QKD131138 QTZ131133:QTZ131138 RDV131133:RDV131138 RNR131133:RNR131138 RXN131133:RXN131138 SHJ131133:SHJ131138 SRF131133:SRF131138 TBB131133:TBB131138 TKX131133:TKX131138 TUT131133:TUT131138 UEP131133:UEP131138 UOL131133:UOL131138 UYH131133:UYH131138 VID131133:VID131138 VRZ131133:VRZ131138 WBV131133:WBV131138 WLR131133:WLR131138 WVN131133:WVN131138 F196669:F196674 JB196669:JB196674 SX196669:SX196674 ACT196669:ACT196674 AMP196669:AMP196674 AWL196669:AWL196674 BGH196669:BGH196674 BQD196669:BQD196674 BZZ196669:BZZ196674 CJV196669:CJV196674 CTR196669:CTR196674 DDN196669:DDN196674 DNJ196669:DNJ196674 DXF196669:DXF196674 EHB196669:EHB196674 EQX196669:EQX196674 FAT196669:FAT196674 FKP196669:FKP196674 FUL196669:FUL196674 GEH196669:GEH196674 GOD196669:GOD196674 GXZ196669:GXZ196674 HHV196669:HHV196674 HRR196669:HRR196674 IBN196669:IBN196674 ILJ196669:ILJ196674 IVF196669:IVF196674 JFB196669:JFB196674 JOX196669:JOX196674 JYT196669:JYT196674 KIP196669:KIP196674 KSL196669:KSL196674 LCH196669:LCH196674 LMD196669:LMD196674 LVZ196669:LVZ196674 MFV196669:MFV196674 MPR196669:MPR196674 MZN196669:MZN196674 NJJ196669:NJJ196674 NTF196669:NTF196674 ODB196669:ODB196674 OMX196669:OMX196674 OWT196669:OWT196674 PGP196669:PGP196674 PQL196669:PQL196674 QAH196669:QAH196674 QKD196669:QKD196674 QTZ196669:QTZ196674 RDV196669:RDV196674 RNR196669:RNR196674 RXN196669:RXN196674 SHJ196669:SHJ196674 SRF196669:SRF196674 TBB196669:TBB196674 TKX196669:TKX196674 TUT196669:TUT196674 UEP196669:UEP196674 UOL196669:UOL196674 UYH196669:UYH196674 VID196669:VID196674 VRZ196669:VRZ196674 WBV196669:WBV196674 WLR196669:WLR196674 WVN196669:WVN196674 F262205:F262210 JB262205:JB262210 SX262205:SX262210 ACT262205:ACT262210 AMP262205:AMP262210 AWL262205:AWL262210 BGH262205:BGH262210 BQD262205:BQD262210 BZZ262205:BZZ262210 CJV262205:CJV262210 CTR262205:CTR262210 DDN262205:DDN262210 DNJ262205:DNJ262210 DXF262205:DXF262210 EHB262205:EHB262210 EQX262205:EQX262210 FAT262205:FAT262210 FKP262205:FKP262210 FUL262205:FUL262210 GEH262205:GEH262210 GOD262205:GOD262210 GXZ262205:GXZ262210 HHV262205:HHV262210 HRR262205:HRR262210 IBN262205:IBN262210 ILJ262205:ILJ262210 IVF262205:IVF262210 JFB262205:JFB262210 JOX262205:JOX262210 JYT262205:JYT262210 KIP262205:KIP262210 KSL262205:KSL262210 LCH262205:LCH262210 LMD262205:LMD262210 LVZ262205:LVZ262210 MFV262205:MFV262210 MPR262205:MPR262210 MZN262205:MZN262210 NJJ262205:NJJ262210 NTF262205:NTF262210 ODB262205:ODB262210 OMX262205:OMX262210 OWT262205:OWT262210 PGP262205:PGP262210 PQL262205:PQL262210 QAH262205:QAH262210 QKD262205:QKD262210 QTZ262205:QTZ262210 RDV262205:RDV262210 RNR262205:RNR262210 RXN262205:RXN262210 SHJ262205:SHJ262210 SRF262205:SRF262210 TBB262205:TBB262210 TKX262205:TKX262210 TUT262205:TUT262210 UEP262205:UEP262210 UOL262205:UOL262210 UYH262205:UYH262210 VID262205:VID262210 VRZ262205:VRZ262210 WBV262205:WBV262210 WLR262205:WLR262210 WVN262205:WVN262210 F327741:F327746 JB327741:JB327746 SX327741:SX327746 ACT327741:ACT327746 AMP327741:AMP327746 AWL327741:AWL327746 BGH327741:BGH327746 BQD327741:BQD327746 BZZ327741:BZZ327746 CJV327741:CJV327746 CTR327741:CTR327746 DDN327741:DDN327746 DNJ327741:DNJ327746 DXF327741:DXF327746 EHB327741:EHB327746 EQX327741:EQX327746 FAT327741:FAT327746 FKP327741:FKP327746 FUL327741:FUL327746 GEH327741:GEH327746 GOD327741:GOD327746 GXZ327741:GXZ327746 HHV327741:HHV327746 HRR327741:HRR327746 IBN327741:IBN327746 ILJ327741:ILJ327746 IVF327741:IVF327746 JFB327741:JFB327746 JOX327741:JOX327746 JYT327741:JYT327746 KIP327741:KIP327746 KSL327741:KSL327746 LCH327741:LCH327746 LMD327741:LMD327746 LVZ327741:LVZ327746 MFV327741:MFV327746 MPR327741:MPR327746 MZN327741:MZN327746 NJJ327741:NJJ327746 NTF327741:NTF327746 ODB327741:ODB327746 OMX327741:OMX327746 OWT327741:OWT327746 PGP327741:PGP327746 PQL327741:PQL327746 QAH327741:QAH327746 QKD327741:QKD327746 QTZ327741:QTZ327746 RDV327741:RDV327746 RNR327741:RNR327746 RXN327741:RXN327746 SHJ327741:SHJ327746 SRF327741:SRF327746 TBB327741:TBB327746 TKX327741:TKX327746 TUT327741:TUT327746 UEP327741:UEP327746 UOL327741:UOL327746 UYH327741:UYH327746 VID327741:VID327746 VRZ327741:VRZ327746 WBV327741:WBV327746 WLR327741:WLR327746 WVN327741:WVN327746 F393277:F393282 JB393277:JB393282 SX393277:SX393282 ACT393277:ACT393282 AMP393277:AMP393282 AWL393277:AWL393282 BGH393277:BGH393282 BQD393277:BQD393282 BZZ393277:BZZ393282 CJV393277:CJV393282 CTR393277:CTR393282 DDN393277:DDN393282 DNJ393277:DNJ393282 DXF393277:DXF393282 EHB393277:EHB393282 EQX393277:EQX393282 FAT393277:FAT393282 FKP393277:FKP393282 FUL393277:FUL393282 GEH393277:GEH393282 GOD393277:GOD393282 GXZ393277:GXZ393282 HHV393277:HHV393282 HRR393277:HRR393282 IBN393277:IBN393282 ILJ393277:ILJ393282 IVF393277:IVF393282 JFB393277:JFB393282 JOX393277:JOX393282 JYT393277:JYT393282 KIP393277:KIP393282 KSL393277:KSL393282 LCH393277:LCH393282 LMD393277:LMD393282 LVZ393277:LVZ393282 MFV393277:MFV393282 MPR393277:MPR393282 MZN393277:MZN393282 NJJ393277:NJJ393282 NTF393277:NTF393282 ODB393277:ODB393282 OMX393277:OMX393282 OWT393277:OWT393282 PGP393277:PGP393282 PQL393277:PQL393282 QAH393277:QAH393282 QKD393277:QKD393282 QTZ393277:QTZ393282 RDV393277:RDV393282 RNR393277:RNR393282 RXN393277:RXN393282 SHJ393277:SHJ393282 SRF393277:SRF393282 TBB393277:TBB393282 TKX393277:TKX393282 TUT393277:TUT393282 UEP393277:UEP393282 UOL393277:UOL393282 UYH393277:UYH393282 VID393277:VID393282 VRZ393277:VRZ393282 WBV393277:WBV393282 WLR393277:WLR393282 WVN393277:WVN393282 F458813:F458818 JB458813:JB458818 SX458813:SX458818 ACT458813:ACT458818 AMP458813:AMP458818 AWL458813:AWL458818 BGH458813:BGH458818 BQD458813:BQD458818 BZZ458813:BZZ458818 CJV458813:CJV458818 CTR458813:CTR458818 DDN458813:DDN458818 DNJ458813:DNJ458818 DXF458813:DXF458818 EHB458813:EHB458818 EQX458813:EQX458818 FAT458813:FAT458818 FKP458813:FKP458818 FUL458813:FUL458818 GEH458813:GEH458818 GOD458813:GOD458818 GXZ458813:GXZ458818 HHV458813:HHV458818 HRR458813:HRR458818 IBN458813:IBN458818 ILJ458813:ILJ458818 IVF458813:IVF458818 JFB458813:JFB458818 JOX458813:JOX458818 JYT458813:JYT458818 KIP458813:KIP458818 KSL458813:KSL458818 LCH458813:LCH458818 LMD458813:LMD458818 LVZ458813:LVZ458818 MFV458813:MFV458818 MPR458813:MPR458818 MZN458813:MZN458818 NJJ458813:NJJ458818 NTF458813:NTF458818 ODB458813:ODB458818 OMX458813:OMX458818 OWT458813:OWT458818 PGP458813:PGP458818 PQL458813:PQL458818 QAH458813:QAH458818 QKD458813:QKD458818 QTZ458813:QTZ458818 RDV458813:RDV458818 RNR458813:RNR458818 RXN458813:RXN458818 SHJ458813:SHJ458818 SRF458813:SRF458818 TBB458813:TBB458818 TKX458813:TKX458818 TUT458813:TUT458818 UEP458813:UEP458818 UOL458813:UOL458818 UYH458813:UYH458818 VID458813:VID458818 VRZ458813:VRZ458818 WBV458813:WBV458818 WLR458813:WLR458818 WVN458813:WVN458818 F524349:F524354 JB524349:JB524354 SX524349:SX524354 ACT524349:ACT524354 AMP524349:AMP524354 AWL524349:AWL524354 BGH524349:BGH524354 BQD524349:BQD524354 BZZ524349:BZZ524354 CJV524349:CJV524354 CTR524349:CTR524354 DDN524349:DDN524354 DNJ524349:DNJ524354 DXF524349:DXF524354 EHB524349:EHB524354 EQX524349:EQX524354 FAT524349:FAT524354 FKP524349:FKP524354 FUL524349:FUL524354 GEH524349:GEH524354 GOD524349:GOD524354 GXZ524349:GXZ524354 HHV524349:HHV524354 HRR524349:HRR524354 IBN524349:IBN524354 ILJ524349:ILJ524354 IVF524349:IVF524354 JFB524349:JFB524354 JOX524349:JOX524354 JYT524349:JYT524354 KIP524349:KIP524354 KSL524349:KSL524354 LCH524349:LCH524354 LMD524349:LMD524354 LVZ524349:LVZ524354 MFV524349:MFV524354 MPR524349:MPR524354 MZN524349:MZN524354 NJJ524349:NJJ524354 NTF524349:NTF524354 ODB524349:ODB524354 OMX524349:OMX524354 OWT524349:OWT524354 PGP524349:PGP524354 PQL524349:PQL524354 QAH524349:QAH524354 QKD524349:QKD524354 QTZ524349:QTZ524354 RDV524349:RDV524354 RNR524349:RNR524354 RXN524349:RXN524354 SHJ524349:SHJ524354 SRF524349:SRF524354 TBB524349:TBB524354 TKX524349:TKX524354 TUT524349:TUT524354 UEP524349:UEP524354 UOL524349:UOL524354 UYH524349:UYH524354 VID524349:VID524354 VRZ524349:VRZ524354 WBV524349:WBV524354 WLR524349:WLR524354 WVN524349:WVN524354 F589885:F589890 JB589885:JB589890 SX589885:SX589890 ACT589885:ACT589890 AMP589885:AMP589890 AWL589885:AWL589890 BGH589885:BGH589890 BQD589885:BQD589890 BZZ589885:BZZ589890 CJV589885:CJV589890 CTR589885:CTR589890 DDN589885:DDN589890 DNJ589885:DNJ589890 DXF589885:DXF589890 EHB589885:EHB589890 EQX589885:EQX589890 FAT589885:FAT589890 FKP589885:FKP589890 FUL589885:FUL589890 GEH589885:GEH589890 GOD589885:GOD589890 GXZ589885:GXZ589890 HHV589885:HHV589890 HRR589885:HRR589890 IBN589885:IBN589890 ILJ589885:ILJ589890 IVF589885:IVF589890 JFB589885:JFB589890 JOX589885:JOX589890 JYT589885:JYT589890 KIP589885:KIP589890 KSL589885:KSL589890 LCH589885:LCH589890 LMD589885:LMD589890 LVZ589885:LVZ589890 MFV589885:MFV589890 MPR589885:MPR589890 MZN589885:MZN589890 NJJ589885:NJJ589890 NTF589885:NTF589890 ODB589885:ODB589890 OMX589885:OMX589890 OWT589885:OWT589890 PGP589885:PGP589890 PQL589885:PQL589890 QAH589885:QAH589890 QKD589885:QKD589890 QTZ589885:QTZ589890 RDV589885:RDV589890 RNR589885:RNR589890 RXN589885:RXN589890 SHJ589885:SHJ589890 SRF589885:SRF589890 TBB589885:TBB589890 TKX589885:TKX589890 TUT589885:TUT589890 UEP589885:UEP589890 UOL589885:UOL589890 UYH589885:UYH589890 VID589885:VID589890 VRZ589885:VRZ589890 WBV589885:WBV589890 WLR589885:WLR589890 WVN589885:WVN589890 F655421:F655426 JB655421:JB655426 SX655421:SX655426 ACT655421:ACT655426 AMP655421:AMP655426 AWL655421:AWL655426 BGH655421:BGH655426 BQD655421:BQD655426 BZZ655421:BZZ655426 CJV655421:CJV655426 CTR655421:CTR655426 DDN655421:DDN655426 DNJ655421:DNJ655426 DXF655421:DXF655426 EHB655421:EHB655426 EQX655421:EQX655426 FAT655421:FAT655426 FKP655421:FKP655426 FUL655421:FUL655426 GEH655421:GEH655426 GOD655421:GOD655426 GXZ655421:GXZ655426 HHV655421:HHV655426 HRR655421:HRR655426 IBN655421:IBN655426 ILJ655421:ILJ655426 IVF655421:IVF655426 JFB655421:JFB655426 JOX655421:JOX655426 JYT655421:JYT655426 KIP655421:KIP655426 KSL655421:KSL655426 LCH655421:LCH655426 LMD655421:LMD655426 LVZ655421:LVZ655426 MFV655421:MFV655426 MPR655421:MPR655426 MZN655421:MZN655426 NJJ655421:NJJ655426 NTF655421:NTF655426 ODB655421:ODB655426 OMX655421:OMX655426 OWT655421:OWT655426 PGP655421:PGP655426 PQL655421:PQL655426 QAH655421:QAH655426 QKD655421:QKD655426 QTZ655421:QTZ655426 RDV655421:RDV655426 RNR655421:RNR655426 RXN655421:RXN655426 SHJ655421:SHJ655426 SRF655421:SRF655426 TBB655421:TBB655426 TKX655421:TKX655426 TUT655421:TUT655426 UEP655421:UEP655426 UOL655421:UOL655426 UYH655421:UYH655426 VID655421:VID655426 VRZ655421:VRZ655426 WBV655421:WBV655426 WLR655421:WLR655426 WVN655421:WVN655426 F720957:F720962 JB720957:JB720962 SX720957:SX720962 ACT720957:ACT720962 AMP720957:AMP720962 AWL720957:AWL720962 BGH720957:BGH720962 BQD720957:BQD720962 BZZ720957:BZZ720962 CJV720957:CJV720962 CTR720957:CTR720962 DDN720957:DDN720962 DNJ720957:DNJ720962 DXF720957:DXF720962 EHB720957:EHB720962 EQX720957:EQX720962 FAT720957:FAT720962 FKP720957:FKP720962 FUL720957:FUL720962 GEH720957:GEH720962 GOD720957:GOD720962 GXZ720957:GXZ720962 HHV720957:HHV720962 HRR720957:HRR720962 IBN720957:IBN720962 ILJ720957:ILJ720962 IVF720957:IVF720962 JFB720957:JFB720962 JOX720957:JOX720962 JYT720957:JYT720962 KIP720957:KIP720962 KSL720957:KSL720962 LCH720957:LCH720962 LMD720957:LMD720962 LVZ720957:LVZ720962 MFV720957:MFV720962 MPR720957:MPR720962 MZN720957:MZN720962 NJJ720957:NJJ720962 NTF720957:NTF720962 ODB720957:ODB720962 OMX720957:OMX720962 OWT720957:OWT720962 PGP720957:PGP720962 PQL720957:PQL720962 QAH720957:QAH720962 QKD720957:QKD720962 QTZ720957:QTZ720962 RDV720957:RDV720962 RNR720957:RNR720962 RXN720957:RXN720962 SHJ720957:SHJ720962 SRF720957:SRF720962 TBB720957:TBB720962 TKX720957:TKX720962 TUT720957:TUT720962 UEP720957:UEP720962 UOL720957:UOL720962 UYH720957:UYH720962 VID720957:VID720962 VRZ720957:VRZ720962 WBV720957:WBV720962 WLR720957:WLR720962 WVN720957:WVN720962 F786493:F786498 JB786493:JB786498 SX786493:SX786498 ACT786493:ACT786498 AMP786493:AMP786498 AWL786493:AWL786498 BGH786493:BGH786498 BQD786493:BQD786498 BZZ786493:BZZ786498 CJV786493:CJV786498 CTR786493:CTR786498 DDN786493:DDN786498 DNJ786493:DNJ786498 DXF786493:DXF786498 EHB786493:EHB786498 EQX786493:EQX786498 FAT786493:FAT786498 FKP786493:FKP786498 FUL786493:FUL786498 GEH786493:GEH786498 GOD786493:GOD786498 GXZ786493:GXZ786498 HHV786493:HHV786498 HRR786493:HRR786498 IBN786493:IBN786498 ILJ786493:ILJ786498 IVF786493:IVF786498 JFB786493:JFB786498 JOX786493:JOX786498 JYT786493:JYT786498 KIP786493:KIP786498 KSL786493:KSL786498 LCH786493:LCH786498 LMD786493:LMD786498 LVZ786493:LVZ786498 MFV786493:MFV786498 MPR786493:MPR786498 MZN786493:MZN786498 NJJ786493:NJJ786498 NTF786493:NTF786498 ODB786493:ODB786498 OMX786493:OMX786498 OWT786493:OWT786498 PGP786493:PGP786498 PQL786493:PQL786498 QAH786493:QAH786498 QKD786493:QKD786498 QTZ786493:QTZ786498 RDV786493:RDV786498 RNR786493:RNR786498 RXN786493:RXN786498 SHJ786493:SHJ786498 SRF786493:SRF786498 TBB786493:TBB786498 TKX786493:TKX786498 TUT786493:TUT786498 UEP786493:UEP786498 UOL786493:UOL786498 UYH786493:UYH786498 VID786493:VID786498 VRZ786493:VRZ786498 WBV786493:WBV786498 WLR786493:WLR786498 WVN786493:WVN786498 F852029:F852034 JB852029:JB852034 SX852029:SX852034 ACT852029:ACT852034 AMP852029:AMP852034 AWL852029:AWL852034 BGH852029:BGH852034 BQD852029:BQD852034 BZZ852029:BZZ852034 CJV852029:CJV852034 CTR852029:CTR852034 DDN852029:DDN852034 DNJ852029:DNJ852034 DXF852029:DXF852034 EHB852029:EHB852034 EQX852029:EQX852034 FAT852029:FAT852034 FKP852029:FKP852034 FUL852029:FUL852034 GEH852029:GEH852034 GOD852029:GOD852034 GXZ852029:GXZ852034 HHV852029:HHV852034 HRR852029:HRR852034 IBN852029:IBN852034 ILJ852029:ILJ852034 IVF852029:IVF852034 JFB852029:JFB852034 JOX852029:JOX852034 JYT852029:JYT852034 KIP852029:KIP852034 KSL852029:KSL852034 LCH852029:LCH852034 LMD852029:LMD852034 LVZ852029:LVZ852034 MFV852029:MFV852034 MPR852029:MPR852034 MZN852029:MZN852034 NJJ852029:NJJ852034 NTF852029:NTF852034 ODB852029:ODB852034 OMX852029:OMX852034 OWT852029:OWT852034 PGP852029:PGP852034 PQL852029:PQL852034 QAH852029:QAH852034 QKD852029:QKD852034 QTZ852029:QTZ852034 RDV852029:RDV852034 RNR852029:RNR852034 RXN852029:RXN852034 SHJ852029:SHJ852034 SRF852029:SRF852034 TBB852029:TBB852034 TKX852029:TKX852034 TUT852029:TUT852034 UEP852029:UEP852034 UOL852029:UOL852034 UYH852029:UYH852034 VID852029:VID852034 VRZ852029:VRZ852034 WBV852029:WBV852034 WLR852029:WLR852034 WVN852029:WVN852034 F917565:F917570 JB917565:JB917570 SX917565:SX917570 ACT917565:ACT917570 AMP917565:AMP917570 AWL917565:AWL917570 BGH917565:BGH917570 BQD917565:BQD917570 BZZ917565:BZZ917570 CJV917565:CJV917570 CTR917565:CTR917570 DDN917565:DDN917570 DNJ917565:DNJ917570 DXF917565:DXF917570 EHB917565:EHB917570 EQX917565:EQX917570 FAT917565:FAT917570 FKP917565:FKP917570 FUL917565:FUL917570 GEH917565:GEH917570 GOD917565:GOD917570 GXZ917565:GXZ917570 HHV917565:HHV917570 HRR917565:HRR917570 IBN917565:IBN917570 ILJ917565:ILJ917570 IVF917565:IVF917570 JFB917565:JFB917570 JOX917565:JOX917570 JYT917565:JYT917570 KIP917565:KIP917570 KSL917565:KSL917570 LCH917565:LCH917570 LMD917565:LMD917570 LVZ917565:LVZ917570 MFV917565:MFV917570 MPR917565:MPR917570 MZN917565:MZN917570 NJJ917565:NJJ917570 NTF917565:NTF917570 ODB917565:ODB917570 OMX917565:OMX917570 OWT917565:OWT917570 PGP917565:PGP917570 PQL917565:PQL917570 QAH917565:QAH917570 QKD917565:QKD917570 QTZ917565:QTZ917570 RDV917565:RDV917570 RNR917565:RNR917570 RXN917565:RXN917570 SHJ917565:SHJ917570 SRF917565:SRF917570 TBB917565:TBB917570 TKX917565:TKX917570 TUT917565:TUT917570 UEP917565:UEP917570 UOL917565:UOL917570 UYH917565:UYH917570 VID917565:VID917570 VRZ917565:VRZ917570 WBV917565:WBV917570 WLR917565:WLR917570 WVN917565:WVN917570 F983101:F983106 JB983101:JB983106 SX983101:SX983106 ACT983101:ACT983106 AMP983101:AMP983106 AWL983101:AWL983106 BGH983101:BGH983106 BQD983101:BQD983106 BZZ983101:BZZ983106 CJV983101:CJV983106 CTR983101:CTR983106 DDN983101:DDN983106 DNJ983101:DNJ983106 DXF983101:DXF983106 EHB983101:EHB983106 EQX983101:EQX983106 FAT983101:FAT983106 FKP983101:FKP983106 FUL983101:FUL983106 GEH983101:GEH983106 GOD983101:GOD983106 GXZ983101:GXZ983106 HHV983101:HHV983106 HRR983101:HRR983106 IBN983101:IBN983106 ILJ983101:ILJ983106 IVF983101:IVF983106 JFB983101:JFB983106 JOX983101:JOX983106 JYT983101:JYT983106 KIP983101:KIP983106 KSL983101:KSL983106 LCH983101:LCH983106 LMD983101:LMD983106 LVZ983101:LVZ983106 MFV983101:MFV983106 MPR983101:MPR983106 MZN983101:MZN983106 NJJ983101:NJJ983106 NTF983101:NTF983106 ODB983101:ODB983106 OMX983101:OMX983106 OWT983101:OWT983106 PGP983101:PGP983106 PQL983101:PQL983106 QAH983101:QAH983106 QKD983101:QKD983106 QTZ983101:QTZ983106 RDV983101:RDV983106 RNR983101:RNR983106 RXN983101:RXN983106 SHJ983101:SHJ983106 SRF983101:SRF983106 TBB983101:TBB983106 TKX983101:TKX983106 TUT983101:TUT983106 UEP983101:UEP983106 UOL983101:UOL983106 UYH983101:UYH983106 VID983101:VID983106 VRZ983101:VRZ983106 WBV983101:WBV983106 WLR983101:WLR983106 WVN983101:WVN983106 F30:F33 JB30:JB33 SX30:SX33 ACT30:ACT33 AMP30:AMP33 AWL30:AWL33 BGH30:BGH33 BQD30:BQD33 BZZ30:BZZ33 CJV30:CJV33 CTR30:CTR33 DDN30:DDN33 DNJ30:DNJ33 DXF30:DXF33 EHB30:EHB33 EQX30:EQX33 FAT30:FAT33 FKP30:FKP33 FUL30:FUL33 GEH30:GEH33 GOD30:GOD33 GXZ30:GXZ33 HHV30:HHV33 HRR30:HRR33 IBN30:IBN33 ILJ30:ILJ33 IVF30:IVF33 JFB30:JFB33 JOX30:JOX33 JYT30:JYT33 KIP30:KIP33 KSL30:KSL33 LCH30:LCH33 LMD30:LMD33 LVZ30:LVZ33 MFV30:MFV33 MPR30:MPR33 MZN30:MZN33 NJJ30:NJJ33 NTF30:NTF33 ODB30:ODB33 OMX30:OMX33 OWT30:OWT33 PGP30:PGP33 PQL30:PQL33 QAH30:QAH33 QKD30:QKD33 QTZ30:QTZ33 RDV30:RDV33 RNR30:RNR33 RXN30:RXN33 SHJ30:SHJ33 SRF30:SRF33 TBB30:TBB33 TKX30:TKX33 TUT30:TUT33 UEP30:UEP33 UOL30:UOL33 UYH30:UYH33 VID30:VID33 VRZ30:VRZ33 WBV30:WBV33 WLR30:WLR33 WVN30:WVN33 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F123:F143 JB123:JB143 SX123:SX143 ACT123:ACT143 AMP123:AMP143 AWL123:AWL143 BGH123:BGH143 BQD123:BQD143 BZZ123:BZZ143 CJV123:CJV143 CTR123:CTR143 DDN123:DDN143 DNJ123:DNJ143 DXF123:DXF143 EHB123:EHB143 EQX123:EQX143 FAT123:FAT143 FKP123:FKP143 FUL123:FUL143 GEH123:GEH143 GOD123:GOD143 GXZ123:GXZ143 HHV123:HHV143 HRR123:HRR143 IBN123:IBN143 ILJ123:ILJ143 IVF123:IVF143 JFB123:JFB143 JOX123:JOX143 JYT123:JYT143 KIP123:KIP143 KSL123:KSL143 LCH123:LCH143 LMD123:LMD143 LVZ123:LVZ143 MFV123:MFV143 MPR123:MPR143 MZN123:MZN143 NJJ123:NJJ143 NTF123:NTF143 ODB123:ODB143 OMX123:OMX143 OWT123:OWT143 PGP123:PGP143 PQL123:PQL143 QAH123:QAH143 QKD123:QKD143 QTZ123:QTZ143 RDV123:RDV143 RNR123:RNR143 RXN123:RXN143 SHJ123:SHJ143 SRF123:SRF143 TBB123:TBB143 TKX123:TKX143 TUT123:TUT143 UEP123:UEP143 UOL123:UOL143 UYH123:UYH143 VID123:VID143 VRZ123:VRZ143 WBV123:WBV143 WLR123:WLR143 WVN123:WVN143 F65659:F65679 JB65659:JB65679 SX65659:SX65679 ACT65659:ACT65679 AMP65659:AMP65679 AWL65659:AWL65679 BGH65659:BGH65679 BQD65659:BQD65679 BZZ65659:BZZ65679 CJV65659:CJV65679 CTR65659:CTR65679 DDN65659:DDN65679 DNJ65659:DNJ65679 DXF65659:DXF65679 EHB65659:EHB65679 EQX65659:EQX65679 FAT65659:FAT65679 FKP65659:FKP65679 FUL65659:FUL65679 GEH65659:GEH65679 GOD65659:GOD65679 GXZ65659:GXZ65679 HHV65659:HHV65679 HRR65659:HRR65679 IBN65659:IBN65679 ILJ65659:ILJ65679 IVF65659:IVF65679 JFB65659:JFB65679 JOX65659:JOX65679 JYT65659:JYT65679 KIP65659:KIP65679 KSL65659:KSL65679 LCH65659:LCH65679 LMD65659:LMD65679 LVZ65659:LVZ65679 MFV65659:MFV65679 MPR65659:MPR65679 MZN65659:MZN65679 NJJ65659:NJJ65679 NTF65659:NTF65679 ODB65659:ODB65679 OMX65659:OMX65679 OWT65659:OWT65679 PGP65659:PGP65679 PQL65659:PQL65679 QAH65659:QAH65679 QKD65659:QKD65679 QTZ65659:QTZ65679 RDV65659:RDV65679 RNR65659:RNR65679 RXN65659:RXN65679 SHJ65659:SHJ65679 SRF65659:SRF65679 TBB65659:TBB65679 TKX65659:TKX65679 TUT65659:TUT65679 UEP65659:UEP65679 UOL65659:UOL65679 UYH65659:UYH65679 VID65659:VID65679 VRZ65659:VRZ65679 WBV65659:WBV65679 WLR65659:WLR65679 WVN65659:WVN65679 F131195:F131215 JB131195:JB131215 SX131195:SX131215 ACT131195:ACT131215 AMP131195:AMP131215 AWL131195:AWL131215 BGH131195:BGH131215 BQD131195:BQD131215 BZZ131195:BZZ131215 CJV131195:CJV131215 CTR131195:CTR131215 DDN131195:DDN131215 DNJ131195:DNJ131215 DXF131195:DXF131215 EHB131195:EHB131215 EQX131195:EQX131215 FAT131195:FAT131215 FKP131195:FKP131215 FUL131195:FUL131215 GEH131195:GEH131215 GOD131195:GOD131215 GXZ131195:GXZ131215 HHV131195:HHV131215 HRR131195:HRR131215 IBN131195:IBN131215 ILJ131195:ILJ131215 IVF131195:IVF131215 JFB131195:JFB131215 JOX131195:JOX131215 JYT131195:JYT131215 KIP131195:KIP131215 KSL131195:KSL131215 LCH131195:LCH131215 LMD131195:LMD131215 LVZ131195:LVZ131215 MFV131195:MFV131215 MPR131195:MPR131215 MZN131195:MZN131215 NJJ131195:NJJ131215 NTF131195:NTF131215 ODB131195:ODB131215 OMX131195:OMX131215 OWT131195:OWT131215 PGP131195:PGP131215 PQL131195:PQL131215 QAH131195:QAH131215 QKD131195:QKD131215 QTZ131195:QTZ131215 RDV131195:RDV131215 RNR131195:RNR131215 RXN131195:RXN131215 SHJ131195:SHJ131215 SRF131195:SRF131215 TBB131195:TBB131215 TKX131195:TKX131215 TUT131195:TUT131215 UEP131195:UEP131215 UOL131195:UOL131215 UYH131195:UYH131215 VID131195:VID131215 VRZ131195:VRZ131215 WBV131195:WBV131215 WLR131195:WLR131215 WVN131195:WVN131215 F196731:F196751 JB196731:JB196751 SX196731:SX196751 ACT196731:ACT196751 AMP196731:AMP196751 AWL196731:AWL196751 BGH196731:BGH196751 BQD196731:BQD196751 BZZ196731:BZZ196751 CJV196731:CJV196751 CTR196731:CTR196751 DDN196731:DDN196751 DNJ196731:DNJ196751 DXF196731:DXF196751 EHB196731:EHB196751 EQX196731:EQX196751 FAT196731:FAT196751 FKP196731:FKP196751 FUL196731:FUL196751 GEH196731:GEH196751 GOD196731:GOD196751 GXZ196731:GXZ196751 HHV196731:HHV196751 HRR196731:HRR196751 IBN196731:IBN196751 ILJ196731:ILJ196751 IVF196731:IVF196751 JFB196731:JFB196751 JOX196731:JOX196751 JYT196731:JYT196751 KIP196731:KIP196751 KSL196731:KSL196751 LCH196731:LCH196751 LMD196731:LMD196751 LVZ196731:LVZ196751 MFV196731:MFV196751 MPR196731:MPR196751 MZN196731:MZN196751 NJJ196731:NJJ196751 NTF196731:NTF196751 ODB196731:ODB196751 OMX196731:OMX196751 OWT196731:OWT196751 PGP196731:PGP196751 PQL196731:PQL196751 QAH196731:QAH196751 QKD196731:QKD196751 QTZ196731:QTZ196751 RDV196731:RDV196751 RNR196731:RNR196751 RXN196731:RXN196751 SHJ196731:SHJ196751 SRF196731:SRF196751 TBB196731:TBB196751 TKX196731:TKX196751 TUT196731:TUT196751 UEP196731:UEP196751 UOL196731:UOL196751 UYH196731:UYH196751 VID196731:VID196751 VRZ196731:VRZ196751 WBV196731:WBV196751 WLR196731:WLR196751 WVN196731:WVN196751 F262267:F262287 JB262267:JB262287 SX262267:SX262287 ACT262267:ACT262287 AMP262267:AMP262287 AWL262267:AWL262287 BGH262267:BGH262287 BQD262267:BQD262287 BZZ262267:BZZ262287 CJV262267:CJV262287 CTR262267:CTR262287 DDN262267:DDN262287 DNJ262267:DNJ262287 DXF262267:DXF262287 EHB262267:EHB262287 EQX262267:EQX262287 FAT262267:FAT262287 FKP262267:FKP262287 FUL262267:FUL262287 GEH262267:GEH262287 GOD262267:GOD262287 GXZ262267:GXZ262287 HHV262267:HHV262287 HRR262267:HRR262287 IBN262267:IBN262287 ILJ262267:ILJ262287 IVF262267:IVF262287 JFB262267:JFB262287 JOX262267:JOX262287 JYT262267:JYT262287 KIP262267:KIP262287 KSL262267:KSL262287 LCH262267:LCH262287 LMD262267:LMD262287 LVZ262267:LVZ262287 MFV262267:MFV262287 MPR262267:MPR262287 MZN262267:MZN262287 NJJ262267:NJJ262287 NTF262267:NTF262287 ODB262267:ODB262287 OMX262267:OMX262287 OWT262267:OWT262287 PGP262267:PGP262287 PQL262267:PQL262287 QAH262267:QAH262287 QKD262267:QKD262287 QTZ262267:QTZ262287 RDV262267:RDV262287 RNR262267:RNR262287 RXN262267:RXN262287 SHJ262267:SHJ262287 SRF262267:SRF262287 TBB262267:TBB262287 TKX262267:TKX262287 TUT262267:TUT262287 UEP262267:UEP262287 UOL262267:UOL262287 UYH262267:UYH262287 VID262267:VID262287 VRZ262267:VRZ262287 WBV262267:WBV262287 WLR262267:WLR262287 WVN262267:WVN262287 F327803:F327823 JB327803:JB327823 SX327803:SX327823 ACT327803:ACT327823 AMP327803:AMP327823 AWL327803:AWL327823 BGH327803:BGH327823 BQD327803:BQD327823 BZZ327803:BZZ327823 CJV327803:CJV327823 CTR327803:CTR327823 DDN327803:DDN327823 DNJ327803:DNJ327823 DXF327803:DXF327823 EHB327803:EHB327823 EQX327803:EQX327823 FAT327803:FAT327823 FKP327803:FKP327823 FUL327803:FUL327823 GEH327803:GEH327823 GOD327803:GOD327823 GXZ327803:GXZ327823 HHV327803:HHV327823 HRR327803:HRR327823 IBN327803:IBN327823 ILJ327803:ILJ327823 IVF327803:IVF327823 JFB327803:JFB327823 JOX327803:JOX327823 JYT327803:JYT327823 KIP327803:KIP327823 KSL327803:KSL327823 LCH327803:LCH327823 LMD327803:LMD327823 LVZ327803:LVZ327823 MFV327803:MFV327823 MPR327803:MPR327823 MZN327803:MZN327823 NJJ327803:NJJ327823 NTF327803:NTF327823 ODB327803:ODB327823 OMX327803:OMX327823 OWT327803:OWT327823 PGP327803:PGP327823 PQL327803:PQL327823 QAH327803:QAH327823 QKD327803:QKD327823 QTZ327803:QTZ327823 RDV327803:RDV327823 RNR327803:RNR327823 RXN327803:RXN327823 SHJ327803:SHJ327823 SRF327803:SRF327823 TBB327803:TBB327823 TKX327803:TKX327823 TUT327803:TUT327823 UEP327803:UEP327823 UOL327803:UOL327823 UYH327803:UYH327823 VID327803:VID327823 VRZ327803:VRZ327823 WBV327803:WBV327823 WLR327803:WLR327823 WVN327803:WVN327823 F393339:F393359 JB393339:JB393359 SX393339:SX393359 ACT393339:ACT393359 AMP393339:AMP393359 AWL393339:AWL393359 BGH393339:BGH393359 BQD393339:BQD393359 BZZ393339:BZZ393359 CJV393339:CJV393359 CTR393339:CTR393359 DDN393339:DDN393359 DNJ393339:DNJ393359 DXF393339:DXF393359 EHB393339:EHB393359 EQX393339:EQX393359 FAT393339:FAT393359 FKP393339:FKP393359 FUL393339:FUL393359 GEH393339:GEH393359 GOD393339:GOD393359 GXZ393339:GXZ393359 HHV393339:HHV393359 HRR393339:HRR393359 IBN393339:IBN393359 ILJ393339:ILJ393359 IVF393339:IVF393359 JFB393339:JFB393359 JOX393339:JOX393359 JYT393339:JYT393359 KIP393339:KIP393359 KSL393339:KSL393359 LCH393339:LCH393359 LMD393339:LMD393359 LVZ393339:LVZ393359 MFV393339:MFV393359 MPR393339:MPR393359 MZN393339:MZN393359 NJJ393339:NJJ393359 NTF393339:NTF393359 ODB393339:ODB393359 OMX393339:OMX393359 OWT393339:OWT393359 PGP393339:PGP393359 PQL393339:PQL393359 QAH393339:QAH393359 QKD393339:QKD393359 QTZ393339:QTZ393359 RDV393339:RDV393359 RNR393339:RNR393359 RXN393339:RXN393359 SHJ393339:SHJ393359 SRF393339:SRF393359 TBB393339:TBB393359 TKX393339:TKX393359 TUT393339:TUT393359 UEP393339:UEP393359 UOL393339:UOL393359 UYH393339:UYH393359 VID393339:VID393359 VRZ393339:VRZ393359 WBV393339:WBV393359 WLR393339:WLR393359 WVN393339:WVN393359 F458875:F458895 JB458875:JB458895 SX458875:SX458895 ACT458875:ACT458895 AMP458875:AMP458895 AWL458875:AWL458895 BGH458875:BGH458895 BQD458875:BQD458895 BZZ458875:BZZ458895 CJV458875:CJV458895 CTR458875:CTR458895 DDN458875:DDN458895 DNJ458875:DNJ458895 DXF458875:DXF458895 EHB458875:EHB458895 EQX458875:EQX458895 FAT458875:FAT458895 FKP458875:FKP458895 FUL458875:FUL458895 GEH458875:GEH458895 GOD458875:GOD458895 GXZ458875:GXZ458895 HHV458875:HHV458895 HRR458875:HRR458895 IBN458875:IBN458895 ILJ458875:ILJ458895 IVF458875:IVF458895 JFB458875:JFB458895 JOX458875:JOX458895 JYT458875:JYT458895 KIP458875:KIP458895 KSL458875:KSL458895 LCH458875:LCH458895 LMD458875:LMD458895 LVZ458875:LVZ458895 MFV458875:MFV458895 MPR458875:MPR458895 MZN458875:MZN458895 NJJ458875:NJJ458895 NTF458875:NTF458895 ODB458875:ODB458895 OMX458875:OMX458895 OWT458875:OWT458895 PGP458875:PGP458895 PQL458875:PQL458895 QAH458875:QAH458895 QKD458875:QKD458895 QTZ458875:QTZ458895 RDV458875:RDV458895 RNR458875:RNR458895 RXN458875:RXN458895 SHJ458875:SHJ458895 SRF458875:SRF458895 TBB458875:TBB458895 TKX458875:TKX458895 TUT458875:TUT458895 UEP458875:UEP458895 UOL458875:UOL458895 UYH458875:UYH458895 VID458875:VID458895 VRZ458875:VRZ458895 WBV458875:WBV458895 WLR458875:WLR458895 WVN458875:WVN458895 F524411:F524431 JB524411:JB524431 SX524411:SX524431 ACT524411:ACT524431 AMP524411:AMP524431 AWL524411:AWL524431 BGH524411:BGH524431 BQD524411:BQD524431 BZZ524411:BZZ524431 CJV524411:CJV524431 CTR524411:CTR524431 DDN524411:DDN524431 DNJ524411:DNJ524431 DXF524411:DXF524431 EHB524411:EHB524431 EQX524411:EQX524431 FAT524411:FAT524431 FKP524411:FKP524431 FUL524411:FUL524431 GEH524411:GEH524431 GOD524411:GOD524431 GXZ524411:GXZ524431 HHV524411:HHV524431 HRR524411:HRR524431 IBN524411:IBN524431 ILJ524411:ILJ524431 IVF524411:IVF524431 JFB524411:JFB524431 JOX524411:JOX524431 JYT524411:JYT524431 KIP524411:KIP524431 KSL524411:KSL524431 LCH524411:LCH524431 LMD524411:LMD524431 LVZ524411:LVZ524431 MFV524411:MFV524431 MPR524411:MPR524431 MZN524411:MZN524431 NJJ524411:NJJ524431 NTF524411:NTF524431 ODB524411:ODB524431 OMX524411:OMX524431 OWT524411:OWT524431 PGP524411:PGP524431 PQL524411:PQL524431 QAH524411:QAH524431 QKD524411:QKD524431 QTZ524411:QTZ524431 RDV524411:RDV524431 RNR524411:RNR524431 RXN524411:RXN524431 SHJ524411:SHJ524431 SRF524411:SRF524431 TBB524411:TBB524431 TKX524411:TKX524431 TUT524411:TUT524431 UEP524411:UEP524431 UOL524411:UOL524431 UYH524411:UYH524431 VID524411:VID524431 VRZ524411:VRZ524431 WBV524411:WBV524431 WLR524411:WLR524431 WVN524411:WVN524431 F589947:F589967 JB589947:JB589967 SX589947:SX589967 ACT589947:ACT589967 AMP589947:AMP589967 AWL589947:AWL589967 BGH589947:BGH589967 BQD589947:BQD589967 BZZ589947:BZZ589967 CJV589947:CJV589967 CTR589947:CTR589967 DDN589947:DDN589967 DNJ589947:DNJ589967 DXF589947:DXF589967 EHB589947:EHB589967 EQX589947:EQX589967 FAT589947:FAT589967 FKP589947:FKP589967 FUL589947:FUL589967 GEH589947:GEH589967 GOD589947:GOD589967 GXZ589947:GXZ589967 HHV589947:HHV589967 HRR589947:HRR589967 IBN589947:IBN589967 ILJ589947:ILJ589967 IVF589947:IVF589967 JFB589947:JFB589967 JOX589947:JOX589967 JYT589947:JYT589967 KIP589947:KIP589967 KSL589947:KSL589967 LCH589947:LCH589967 LMD589947:LMD589967 LVZ589947:LVZ589967 MFV589947:MFV589967 MPR589947:MPR589967 MZN589947:MZN589967 NJJ589947:NJJ589967 NTF589947:NTF589967 ODB589947:ODB589967 OMX589947:OMX589967 OWT589947:OWT589967 PGP589947:PGP589967 PQL589947:PQL589967 QAH589947:QAH589967 QKD589947:QKD589967 QTZ589947:QTZ589967 RDV589947:RDV589967 RNR589947:RNR589967 RXN589947:RXN589967 SHJ589947:SHJ589967 SRF589947:SRF589967 TBB589947:TBB589967 TKX589947:TKX589967 TUT589947:TUT589967 UEP589947:UEP589967 UOL589947:UOL589967 UYH589947:UYH589967 VID589947:VID589967 VRZ589947:VRZ589967 WBV589947:WBV589967 WLR589947:WLR589967 WVN589947:WVN589967 F655483:F655503 JB655483:JB655503 SX655483:SX655503 ACT655483:ACT655503 AMP655483:AMP655503 AWL655483:AWL655503 BGH655483:BGH655503 BQD655483:BQD655503 BZZ655483:BZZ655503 CJV655483:CJV655503 CTR655483:CTR655503 DDN655483:DDN655503 DNJ655483:DNJ655503 DXF655483:DXF655503 EHB655483:EHB655503 EQX655483:EQX655503 FAT655483:FAT655503 FKP655483:FKP655503 FUL655483:FUL655503 GEH655483:GEH655503 GOD655483:GOD655503 GXZ655483:GXZ655503 HHV655483:HHV655503 HRR655483:HRR655503 IBN655483:IBN655503 ILJ655483:ILJ655503 IVF655483:IVF655503 JFB655483:JFB655503 JOX655483:JOX655503 JYT655483:JYT655503 KIP655483:KIP655503 KSL655483:KSL655503 LCH655483:LCH655503 LMD655483:LMD655503 LVZ655483:LVZ655503 MFV655483:MFV655503 MPR655483:MPR655503 MZN655483:MZN655503 NJJ655483:NJJ655503 NTF655483:NTF655503 ODB655483:ODB655503 OMX655483:OMX655503 OWT655483:OWT655503 PGP655483:PGP655503 PQL655483:PQL655503 QAH655483:QAH655503 QKD655483:QKD655503 QTZ655483:QTZ655503 RDV655483:RDV655503 RNR655483:RNR655503 RXN655483:RXN655503 SHJ655483:SHJ655503 SRF655483:SRF655503 TBB655483:TBB655503 TKX655483:TKX655503 TUT655483:TUT655503 UEP655483:UEP655503 UOL655483:UOL655503 UYH655483:UYH655503 VID655483:VID655503 VRZ655483:VRZ655503 WBV655483:WBV655503 WLR655483:WLR655503 WVN655483:WVN655503 F721019:F721039 JB721019:JB721039 SX721019:SX721039 ACT721019:ACT721039 AMP721019:AMP721039 AWL721019:AWL721039 BGH721019:BGH721039 BQD721019:BQD721039 BZZ721019:BZZ721039 CJV721019:CJV721039 CTR721019:CTR721039 DDN721019:DDN721039 DNJ721019:DNJ721039 DXF721019:DXF721039 EHB721019:EHB721039 EQX721019:EQX721039 FAT721019:FAT721039 FKP721019:FKP721039 FUL721019:FUL721039 GEH721019:GEH721039 GOD721019:GOD721039 GXZ721019:GXZ721039 HHV721019:HHV721039 HRR721019:HRR721039 IBN721019:IBN721039 ILJ721019:ILJ721039 IVF721019:IVF721039 JFB721019:JFB721039 JOX721019:JOX721039 JYT721019:JYT721039 KIP721019:KIP721039 KSL721019:KSL721039 LCH721019:LCH721039 LMD721019:LMD721039 LVZ721019:LVZ721039 MFV721019:MFV721039 MPR721019:MPR721039 MZN721019:MZN721039 NJJ721019:NJJ721039 NTF721019:NTF721039 ODB721019:ODB721039 OMX721019:OMX721039 OWT721019:OWT721039 PGP721019:PGP721039 PQL721019:PQL721039 QAH721019:QAH721039 QKD721019:QKD721039 QTZ721019:QTZ721039 RDV721019:RDV721039 RNR721019:RNR721039 RXN721019:RXN721039 SHJ721019:SHJ721039 SRF721019:SRF721039 TBB721019:TBB721039 TKX721019:TKX721039 TUT721019:TUT721039 UEP721019:UEP721039 UOL721019:UOL721039 UYH721019:UYH721039 VID721019:VID721039 VRZ721019:VRZ721039 WBV721019:WBV721039 WLR721019:WLR721039 WVN721019:WVN721039 F786555:F786575 JB786555:JB786575 SX786555:SX786575 ACT786555:ACT786575 AMP786555:AMP786575 AWL786555:AWL786575 BGH786555:BGH786575 BQD786555:BQD786575 BZZ786555:BZZ786575 CJV786555:CJV786575 CTR786555:CTR786575 DDN786555:DDN786575 DNJ786555:DNJ786575 DXF786555:DXF786575 EHB786555:EHB786575 EQX786555:EQX786575 FAT786555:FAT786575 FKP786555:FKP786575 FUL786555:FUL786575 GEH786555:GEH786575 GOD786555:GOD786575 GXZ786555:GXZ786575 HHV786555:HHV786575 HRR786555:HRR786575 IBN786555:IBN786575 ILJ786555:ILJ786575 IVF786555:IVF786575 JFB786555:JFB786575 JOX786555:JOX786575 JYT786555:JYT786575 KIP786555:KIP786575 KSL786555:KSL786575 LCH786555:LCH786575 LMD786555:LMD786575 LVZ786555:LVZ786575 MFV786555:MFV786575 MPR786555:MPR786575 MZN786555:MZN786575 NJJ786555:NJJ786575 NTF786555:NTF786575 ODB786555:ODB786575 OMX786555:OMX786575 OWT786555:OWT786575 PGP786555:PGP786575 PQL786555:PQL786575 QAH786555:QAH786575 QKD786555:QKD786575 QTZ786555:QTZ786575 RDV786555:RDV786575 RNR786555:RNR786575 RXN786555:RXN786575 SHJ786555:SHJ786575 SRF786555:SRF786575 TBB786555:TBB786575 TKX786555:TKX786575 TUT786555:TUT786575 UEP786555:UEP786575 UOL786555:UOL786575 UYH786555:UYH786575 VID786555:VID786575 VRZ786555:VRZ786575 WBV786555:WBV786575 WLR786555:WLR786575 WVN786555:WVN786575 F852091:F852111 JB852091:JB852111 SX852091:SX852111 ACT852091:ACT852111 AMP852091:AMP852111 AWL852091:AWL852111 BGH852091:BGH852111 BQD852091:BQD852111 BZZ852091:BZZ852111 CJV852091:CJV852111 CTR852091:CTR852111 DDN852091:DDN852111 DNJ852091:DNJ852111 DXF852091:DXF852111 EHB852091:EHB852111 EQX852091:EQX852111 FAT852091:FAT852111 FKP852091:FKP852111 FUL852091:FUL852111 GEH852091:GEH852111 GOD852091:GOD852111 GXZ852091:GXZ852111 HHV852091:HHV852111 HRR852091:HRR852111 IBN852091:IBN852111 ILJ852091:ILJ852111 IVF852091:IVF852111 JFB852091:JFB852111 JOX852091:JOX852111 JYT852091:JYT852111 KIP852091:KIP852111 KSL852091:KSL852111 LCH852091:LCH852111 LMD852091:LMD852111 LVZ852091:LVZ852111 MFV852091:MFV852111 MPR852091:MPR852111 MZN852091:MZN852111 NJJ852091:NJJ852111 NTF852091:NTF852111 ODB852091:ODB852111 OMX852091:OMX852111 OWT852091:OWT852111 PGP852091:PGP852111 PQL852091:PQL852111 QAH852091:QAH852111 QKD852091:QKD852111 QTZ852091:QTZ852111 RDV852091:RDV852111 RNR852091:RNR852111 RXN852091:RXN852111 SHJ852091:SHJ852111 SRF852091:SRF852111 TBB852091:TBB852111 TKX852091:TKX852111 TUT852091:TUT852111 UEP852091:UEP852111 UOL852091:UOL852111 UYH852091:UYH852111 VID852091:VID852111 VRZ852091:VRZ852111 WBV852091:WBV852111 WLR852091:WLR852111 WVN852091:WVN852111 F917627:F917647 JB917627:JB917647 SX917627:SX917647 ACT917627:ACT917647 AMP917627:AMP917647 AWL917627:AWL917647 BGH917627:BGH917647 BQD917627:BQD917647 BZZ917627:BZZ917647 CJV917627:CJV917647 CTR917627:CTR917647 DDN917627:DDN917647 DNJ917627:DNJ917647 DXF917627:DXF917647 EHB917627:EHB917647 EQX917627:EQX917647 FAT917627:FAT917647 FKP917627:FKP917647 FUL917627:FUL917647 GEH917627:GEH917647 GOD917627:GOD917647 GXZ917627:GXZ917647 HHV917627:HHV917647 HRR917627:HRR917647 IBN917627:IBN917647 ILJ917627:ILJ917647 IVF917627:IVF917647 JFB917627:JFB917647 JOX917627:JOX917647 JYT917627:JYT917647 KIP917627:KIP917647 KSL917627:KSL917647 LCH917627:LCH917647 LMD917627:LMD917647 LVZ917627:LVZ917647 MFV917627:MFV917647 MPR917627:MPR917647 MZN917627:MZN917647 NJJ917627:NJJ917647 NTF917627:NTF917647 ODB917627:ODB917647 OMX917627:OMX917647 OWT917627:OWT917647 PGP917627:PGP917647 PQL917627:PQL917647 QAH917627:QAH917647 QKD917627:QKD917647 QTZ917627:QTZ917647 RDV917627:RDV917647 RNR917627:RNR917647 RXN917627:RXN917647 SHJ917627:SHJ917647 SRF917627:SRF917647 TBB917627:TBB917647 TKX917627:TKX917647 TUT917627:TUT917647 UEP917627:UEP917647 UOL917627:UOL917647 UYH917627:UYH917647 VID917627:VID917647 VRZ917627:VRZ917647 WBV917627:WBV917647 WLR917627:WLR917647 WVN917627:WVN917647 F983163:F983183 JB983163:JB983183 SX983163:SX983183 ACT983163:ACT983183 AMP983163:AMP983183 AWL983163:AWL983183 BGH983163:BGH983183 BQD983163:BQD983183 BZZ983163:BZZ983183 CJV983163:CJV983183 CTR983163:CTR983183 DDN983163:DDN983183 DNJ983163:DNJ983183 DXF983163:DXF983183 EHB983163:EHB983183 EQX983163:EQX983183 FAT983163:FAT983183 FKP983163:FKP983183 FUL983163:FUL983183 GEH983163:GEH983183 GOD983163:GOD983183 GXZ983163:GXZ983183 HHV983163:HHV983183 HRR983163:HRR983183 IBN983163:IBN983183 ILJ983163:ILJ983183 IVF983163:IVF983183 JFB983163:JFB983183 JOX983163:JOX983183 JYT983163:JYT983183 KIP983163:KIP983183 KSL983163:KSL983183 LCH983163:LCH983183 LMD983163:LMD983183 LVZ983163:LVZ983183 MFV983163:MFV983183 MPR983163:MPR983183 MZN983163:MZN983183 NJJ983163:NJJ983183 NTF983163:NTF983183 ODB983163:ODB983183 OMX983163:OMX983183 OWT983163:OWT983183 PGP983163:PGP983183 PQL983163:PQL983183 QAH983163:QAH983183 QKD983163:QKD983183 QTZ983163:QTZ983183 RDV983163:RDV983183 RNR983163:RNR983183 RXN983163:RXN983183 SHJ983163:SHJ983183 SRF983163:SRF983183 TBB983163:TBB983183 TKX983163:TKX983183 TUT983163:TUT983183 UEP983163:UEP983183 UOL983163:UOL983183 UYH983163:UYH983183 VID983163:VID983183 VRZ983163:VRZ983183 WBV983163:WBV983183 WLR983163:WLR983183 WVN983163:WVN983183 F84:F98 JB84:JB98 SX84:SX98 ACT84:ACT98 AMP84:AMP98 AWL84:AWL98 BGH84:BGH98 BQD84:BQD98 BZZ84:BZZ98 CJV84:CJV98 CTR84:CTR98 DDN84:DDN98 DNJ84:DNJ98 DXF84:DXF98 EHB84:EHB98 EQX84:EQX98 FAT84:FAT98 FKP84:FKP98 FUL84:FUL98 GEH84:GEH98 GOD84:GOD98 GXZ84:GXZ98 HHV84:HHV98 HRR84:HRR98 IBN84:IBN98 ILJ84:ILJ98 IVF84:IVF98 JFB84:JFB98 JOX84:JOX98 JYT84:JYT98 KIP84:KIP98 KSL84:KSL98 LCH84:LCH98 LMD84:LMD98 LVZ84:LVZ98 MFV84:MFV98 MPR84:MPR98 MZN84:MZN98 NJJ84:NJJ98 NTF84:NTF98 ODB84:ODB98 OMX84:OMX98 OWT84:OWT98 PGP84:PGP98 PQL84:PQL98 QAH84:QAH98 QKD84:QKD98 QTZ84:QTZ98 RDV84:RDV98 RNR84:RNR98 RXN84:RXN98 SHJ84:SHJ98 SRF84:SRF98 TBB84:TBB98 TKX84:TKX98 TUT84:TUT98 UEP84:UEP98 UOL84:UOL98 UYH84:UYH98 VID84:VID98 VRZ84:VRZ98 WBV84:WBV98 WLR84:WLR98 WVN84:WVN98 F65620:F65634 JB65620:JB65634 SX65620:SX65634 ACT65620:ACT65634 AMP65620:AMP65634 AWL65620:AWL65634 BGH65620:BGH65634 BQD65620:BQD65634 BZZ65620:BZZ65634 CJV65620:CJV65634 CTR65620:CTR65634 DDN65620:DDN65634 DNJ65620:DNJ65634 DXF65620:DXF65634 EHB65620:EHB65634 EQX65620:EQX65634 FAT65620:FAT65634 FKP65620:FKP65634 FUL65620:FUL65634 GEH65620:GEH65634 GOD65620:GOD65634 GXZ65620:GXZ65634 HHV65620:HHV65634 HRR65620:HRR65634 IBN65620:IBN65634 ILJ65620:ILJ65634 IVF65620:IVF65634 JFB65620:JFB65634 JOX65620:JOX65634 JYT65620:JYT65634 KIP65620:KIP65634 KSL65620:KSL65634 LCH65620:LCH65634 LMD65620:LMD65634 LVZ65620:LVZ65634 MFV65620:MFV65634 MPR65620:MPR65634 MZN65620:MZN65634 NJJ65620:NJJ65634 NTF65620:NTF65634 ODB65620:ODB65634 OMX65620:OMX65634 OWT65620:OWT65634 PGP65620:PGP65634 PQL65620:PQL65634 QAH65620:QAH65634 QKD65620:QKD65634 QTZ65620:QTZ65634 RDV65620:RDV65634 RNR65620:RNR65634 RXN65620:RXN65634 SHJ65620:SHJ65634 SRF65620:SRF65634 TBB65620:TBB65634 TKX65620:TKX65634 TUT65620:TUT65634 UEP65620:UEP65634 UOL65620:UOL65634 UYH65620:UYH65634 VID65620:VID65634 VRZ65620:VRZ65634 WBV65620:WBV65634 WLR65620:WLR65634 WVN65620:WVN65634 F131156:F131170 JB131156:JB131170 SX131156:SX131170 ACT131156:ACT131170 AMP131156:AMP131170 AWL131156:AWL131170 BGH131156:BGH131170 BQD131156:BQD131170 BZZ131156:BZZ131170 CJV131156:CJV131170 CTR131156:CTR131170 DDN131156:DDN131170 DNJ131156:DNJ131170 DXF131156:DXF131170 EHB131156:EHB131170 EQX131156:EQX131170 FAT131156:FAT131170 FKP131156:FKP131170 FUL131156:FUL131170 GEH131156:GEH131170 GOD131156:GOD131170 GXZ131156:GXZ131170 HHV131156:HHV131170 HRR131156:HRR131170 IBN131156:IBN131170 ILJ131156:ILJ131170 IVF131156:IVF131170 JFB131156:JFB131170 JOX131156:JOX131170 JYT131156:JYT131170 KIP131156:KIP131170 KSL131156:KSL131170 LCH131156:LCH131170 LMD131156:LMD131170 LVZ131156:LVZ131170 MFV131156:MFV131170 MPR131156:MPR131170 MZN131156:MZN131170 NJJ131156:NJJ131170 NTF131156:NTF131170 ODB131156:ODB131170 OMX131156:OMX131170 OWT131156:OWT131170 PGP131156:PGP131170 PQL131156:PQL131170 QAH131156:QAH131170 QKD131156:QKD131170 QTZ131156:QTZ131170 RDV131156:RDV131170 RNR131156:RNR131170 RXN131156:RXN131170 SHJ131156:SHJ131170 SRF131156:SRF131170 TBB131156:TBB131170 TKX131156:TKX131170 TUT131156:TUT131170 UEP131156:UEP131170 UOL131156:UOL131170 UYH131156:UYH131170 VID131156:VID131170 VRZ131156:VRZ131170 WBV131156:WBV131170 WLR131156:WLR131170 WVN131156:WVN131170 F196692:F196706 JB196692:JB196706 SX196692:SX196706 ACT196692:ACT196706 AMP196692:AMP196706 AWL196692:AWL196706 BGH196692:BGH196706 BQD196692:BQD196706 BZZ196692:BZZ196706 CJV196692:CJV196706 CTR196692:CTR196706 DDN196692:DDN196706 DNJ196692:DNJ196706 DXF196692:DXF196706 EHB196692:EHB196706 EQX196692:EQX196706 FAT196692:FAT196706 FKP196692:FKP196706 FUL196692:FUL196706 GEH196692:GEH196706 GOD196692:GOD196706 GXZ196692:GXZ196706 HHV196692:HHV196706 HRR196692:HRR196706 IBN196692:IBN196706 ILJ196692:ILJ196706 IVF196692:IVF196706 JFB196692:JFB196706 JOX196692:JOX196706 JYT196692:JYT196706 KIP196692:KIP196706 KSL196692:KSL196706 LCH196692:LCH196706 LMD196692:LMD196706 LVZ196692:LVZ196706 MFV196692:MFV196706 MPR196692:MPR196706 MZN196692:MZN196706 NJJ196692:NJJ196706 NTF196692:NTF196706 ODB196692:ODB196706 OMX196692:OMX196706 OWT196692:OWT196706 PGP196692:PGP196706 PQL196692:PQL196706 QAH196692:QAH196706 QKD196692:QKD196706 QTZ196692:QTZ196706 RDV196692:RDV196706 RNR196692:RNR196706 RXN196692:RXN196706 SHJ196692:SHJ196706 SRF196692:SRF196706 TBB196692:TBB196706 TKX196692:TKX196706 TUT196692:TUT196706 UEP196692:UEP196706 UOL196692:UOL196706 UYH196692:UYH196706 VID196692:VID196706 VRZ196692:VRZ196706 WBV196692:WBV196706 WLR196692:WLR196706 WVN196692:WVN196706 F262228:F262242 JB262228:JB262242 SX262228:SX262242 ACT262228:ACT262242 AMP262228:AMP262242 AWL262228:AWL262242 BGH262228:BGH262242 BQD262228:BQD262242 BZZ262228:BZZ262242 CJV262228:CJV262242 CTR262228:CTR262242 DDN262228:DDN262242 DNJ262228:DNJ262242 DXF262228:DXF262242 EHB262228:EHB262242 EQX262228:EQX262242 FAT262228:FAT262242 FKP262228:FKP262242 FUL262228:FUL262242 GEH262228:GEH262242 GOD262228:GOD262242 GXZ262228:GXZ262242 HHV262228:HHV262242 HRR262228:HRR262242 IBN262228:IBN262242 ILJ262228:ILJ262242 IVF262228:IVF262242 JFB262228:JFB262242 JOX262228:JOX262242 JYT262228:JYT262242 KIP262228:KIP262242 KSL262228:KSL262242 LCH262228:LCH262242 LMD262228:LMD262242 LVZ262228:LVZ262242 MFV262228:MFV262242 MPR262228:MPR262242 MZN262228:MZN262242 NJJ262228:NJJ262242 NTF262228:NTF262242 ODB262228:ODB262242 OMX262228:OMX262242 OWT262228:OWT262242 PGP262228:PGP262242 PQL262228:PQL262242 QAH262228:QAH262242 QKD262228:QKD262242 QTZ262228:QTZ262242 RDV262228:RDV262242 RNR262228:RNR262242 RXN262228:RXN262242 SHJ262228:SHJ262242 SRF262228:SRF262242 TBB262228:TBB262242 TKX262228:TKX262242 TUT262228:TUT262242 UEP262228:UEP262242 UOL262228:UOL262242 UYH262228:UYH262242 VID262228:VID262242 VRZ262228:VRZ262242 WBV262228:WBV262242 WLR262228:WLR262242 WVN262228:WVN262242 F327764:F327778 JB327764:JB327778 SX327764:SX327778 ACT327764:ACT327778 AMP327764:AMP327778 AWL327764:AWL327778 BGH327764:BGH327778 BQD327764:BQD327778 BZZ327764:BZZ327778 CJV327764:CJV327778 CTR327764:CTR327778 DDN327764:DDN327778 DNJ327764:DNJ327778 DXF327764:DXF327778 EHB327764:EHB327778 EQX327764:EQX327778 FAT327764:FAT327778 FKP327764:FKP327778 FUL327764:FUL327778 GEH327764:GEH327778 GOD327764:GOD327778 GXZ327764:GXZ327778 HHV327764:HHV327778 HRR327764:HRR327778 IBN327764:IBN327778 ILJ327764:ILJ327778 IVF327764:IVF327778 JFB327764:JFB327778 JOX327764:JOX327778 JYT327764:JYT327778 KIP327764:KIP327778 KSL327764:KSL327778 LCH327764:LCH327778 LMD327764:LMD327778 LVZ327764:LVZ327778 MFV327764:MFV327778 MPR327764:MPR327778 MZN327764:MZN327778 NJJ327764:NJJ327778 NTF327764:NTF327778 ODB327764:ODB327778 OMX327764:OMX327778 OWT327764:OWT327778 PGP327764:PGP327778 PQL327764:PQL327778 QAH327764:QAH327778 QKD327764:QKD327778 QTZ327764:QTZ327778 RDV327764:RDV327778 RNR327764:RNR327778 RXN327764:RXN327778 SHJ327764:SHJ327778 SRF327764:SRF327778 TBB327764:TBB327778 TKX327764:TKX327778 TUT327764:TUT327778 UEP327764:UEP327778 UOL327764:UOL327778 UYH327764:UYH327778 VID327764:VID327778 VRZ327764:VRZ327778 WBV327764:WBV327778 WLR327764:WLR327778 WVN327764:WVN327778 F393300:F393314 JB393300:JB393314 SX393300:SX393314 ACT393300:ACT393314 AMP393300:AMP393314 AWL393300:AWL393314 BGH393300:BGH393314 BQD393300:BQD393314 BZZ393300:BZZ393314 CJV393300:CJV393314 CTR393300:CTR393314 DDN393300:DDN393314 DNJ393300:DNJ393314 DXF393300:DXF393314 EHB393300:EHB393314 EQX393300:EQX393314 FAT393300:FAT393314 FKP393300:FKP393314 FUL393300:FUL393314 GEH393300:GEH393314 GOD393300:GOD393314 GXZ393300:GXZ393314 HHV393300:HHV393314 HRR393300:HRR393314 IBN393300:IBN393314 ILJ393300:ILJ393314 IVF393300:IVF393314 JFB393300:JFB393314 JOX393300:JOX393314 JYT393300:JYT393314 KIP393300:KIP393314 KSL393300:KSL393314 LCH393300:LCH393314 LMD393300:LMD393314 LVZ393300:LVZ393314 MFV393300:MFV393314 MPR393300:MPR393314 MZN393300:MZN393314 NJJ393300:NJJ393314 NTF393300:NTF393314 ODB393300:ODB393314 OMX393300:OMX393314 OWT393300:OWT393314 PGP393300:PGP393314 PQL393300:PQL393314 QAH393300:QAH393314 QKD393300:QKD393314 QTZ393300:QTZ393314 RDV393300:RDV393314 RNR393300:RNR393314 RXN393300:RXN393314 SHJ393300:SHJ393314 SRF393300:SRF393314 TBB393300:TBB393314 TKX393300:TKX393314 TUT393300:TUT393314 UEP393300:UEP393314 UOL393300:UOL393314 UYH393300:UYH393314 VID393300:VID393314 VRZ393300:VRZ393314 WBV393300:WBV393314 WLR393300:WLR393314 WVN393300:WVN393314 F458836:F458850 JB458836:JB458850 SX458836:SX458850 ACT458836:ACT458850 AMP458836:AMP458850 AWL458836:AWL458850 BGH458836:BGH458850 BQD458836:BQD458850 BZZ458836:BZZ458850 CJV458836:CJV458850 CTR458836:CTR458850 DDN458836:DDN458850 DNJ458836:DNJ458850 DXF458836:DXF458850 EHB458836:EHB458850 EQX458836:EQX458850 FAT458836:FAT458850 FKP458836:FKP458850 FUL458836:FUL458850 GEH458836:GEH458850 GOD458836:GOD458850 GXZ458836:GXZ458850 HHV458836:HHV458850 HRR458836:HRR458850 IBN458836:IBN458850 ILJ458836:ILJ458850 IVF458836:IVF458850 JFB458836:JFB458850 JOX458836:JOX458850 JYT458836:JYT458850 KIP458836:KIP458850 KSL458836:KSL458850 LCH458836:LCH458850 LMD458836:LMD458850 LVZ458836:LVZ458850 MFV458836:MFV458850 MPR458836:MPR458850 MZN458836:MZN458850 NJJ458836:NJJ458850 NTF458836:NTF458850 ODB458836:ODB458850 OMX458836:OMX458850 OWT458836:OWT458850 PGP458836:PGP458850 PQL458836:PQL458850 QAH458836:QAH458850 QKD458836:QKD458850 QTZ458836:QTZ458850 RDV458836:RDV458850 RNR458836:RNR458850 RXN458836:RXN458850 SHJ458836:SHJ458850 SRF458836:SRF458850 TBB458836:TBB458850 TKX458836:TKX458850 TUT458836:TUT458850 UEP458836:UEP458850 UOL458836:UOL458850 UYH458836:UYH458850 VID458836:VID458850 VRZ458836:VRZ458850 WBV458836:WBV458850 WLR458836:WLR458850 WVN458836:WVN458850 F524372:F524386 JB524372:JB524386 SX524372:SX524386 ACT524372:ACT524386 AMP524372:AMP524386 AWL524372:AWL524386 BGH524372:BGH524386 BQD524372:BQD524386 BZZ524372:BZZ524386 CJV524372:CJV524386 CTR524372:CTR524386 DDN524372:DDN524386 DNJ524372:DNJ524386 DXF524372:DXF524386 EHB524372:EHB524386 EQX524372:EQX524386 FAT524372:FAT524386 FKP524372:FKP524386 FUL524372:FUL524386 GEH524372:GEH524386 GOD524372:GOD524386 GXZ524372:GXZ524386 HHV524372:HHV524386 HRR524372:HRR524386 IBN524372:IBN524386 ILJ524372:ILJ524386 IVF524372:IVF524386 JFB524372:JFB524386 JOX524372:JOX524386 JYT524372:JYT524386 KIP524372:KIP524386 KSL524372:KSL524386 LCH524372:LCH524386 LMD524372:LMD524386 LVZ524372:LVZ524386 MFV524372:MFV524386 MPR524372:MPR524386 MZN524372:MZN524386 NJJ524372:NJJ524386 NTF524372:NTF524386 ODB524372:ODB524386 OMX524372:OMX524386 OWT524372:OWT524386 PGP524372:PGP524386 PQL524372:PQL524386 QAH524372:QAH524386 QKD524372:QKD524386 QTZ524372:QTZ524386 RDV524372:RDV524386 RNR524372:RNR524386 RXN524372:RXN524386 SHJ524372:SHJ524386 SRF524372:SRF524386 TBB524372:TBB524386 TKX524372:TKX524386 TUT524372:TUT524386 UEP524372:UEP524386 UOL524372:UOL524386 UYH524372:UYH524386 VID524372:VID524386 VRZ524372:VRZ524386 WBV524372:WBV524386 WLR524372:WLR524386 WVN524372:WVN524386 F589908:F589922 JB589908:JB589922 SX589908:SX589922 ACT589908:ACT589922 AMP589908:AMP589922 AWL589908:AWL589922 BGH589908:BGH589922 BQD589908:BQD589922 BZZ589908:BZZ589922 CJV589908:CJV589922 CTR589908:CTR589922 DDN589908:DDN589922 DNJ589908:DNJ589922 DXF589908:DXF589922 EHB589908:EHB589922 EQX589908:EQX589922 FAT589908:FAT589922 FKP589908:FKP589922 FUL589908:FUL589922 GEH589908:GEH589922 GOD589908:GOD589922 GXZ589908:GXZ589922 HHV589908:HHV589922 HRR589908:HRR589922 IBN589908:IBN589922 ILJ589908:ILJ589922 IVF589908:IVF589922 JFB589908:JFB589922 JOX589908:JOX589922 JYT589908:JYT589922 KIP589908:KIP589922 KSL589908:KSL589922 LCH589908:LCH589922 LMD589908:LMD589922 LVZ589908:LVZ589922 MFV589908:MFV589922 MPR589908:MPR589922 MZN589908:MZN589922 NJJ589908:NJJ589922 NTF589908:NTF589922 ODB589908:ODB589922 OMX589908:OMX589922 OWT589908:OWT589922 PGP589908:PGP589922 PQL589908:PQL589922 QAH589908:QAH589922 QKD589908:QKD589922 QTZ589908:QTZ589922 RDV589908:RDV589922 RNR589908:RNR589922 RXN589908:RXN589922 SHJ589908:SHJ589922 SRF589908:SRF589922 TBB589908:TBB589922 TKX589908:TKX589922 TUT589908:TUT589922 UEP589908:UEP589922 UOL589908:UOL589922 UYH589908:UYH589922 VID589908:VID589922 VRZ589908:VRZ589922 WBV589908:WBV589922 WLR589908:WLR589922 WVN589908:WVN589922 F655444:F655458 JB655444:JB655458 SX655444:SX655458 ACT655444:ACT655458 AMP655444:AMP655458 AWL655444:AWL655458 BGH655444:BGH655458 BQD655444:BQD655458 BZZ655444:BZZ655458 CJV655444:CJV655458 CTR655444:CTR655458 DDN655444:DDN655458 DNJ655444:DNJ655458 DXF655444:DXF655458 EHB655444:EHB655458 EQX655444:EQX655458 FAT655444:FAT655458 FKP655444:FKP655458 FUL655444:FUL655458 GEH655444:GEH655458 GOD655444:GOD655458 GXZ655444:GXZ655458 HHV655444:HHV655458 HRR655444:HRR655458 IBN655444:IBN655458 ILJ655444:ILJ655458 IVF655444:IVF655458 JFB655444:JFB655458 JOX655444:JOX655458 JYT655444:JYT655458 KIP655444:KIP655458 KSL655444:KSL655458 LCH655444:LCH655458 LMD655444:LMD655458 LVZ655444:LVZ655458 MFV655444:MFV655458 MPR655444:MPR655458 MZN655444:MZN655458 NJJ655444:NJJ655458 NTF655444:NTF655458 ODB655444:ODB655458 OMX655444:OMX655458 OWT655444:OWT655458 PGP655444:PGP655458 PQL655444:PQL655458 QAH655444:QAH655458 QKD655444:QKD655458 QTZ655444:QTZ655458 RDV655444:RDV655458 RNR655444:RNR655458 RXN655444:RXN655458 SHJ655444:SHJ655458 SRF655444:SRF655458 TBB655444:TBB655458 TKX655444:TKX655458 TUT655444:TUT655458 UEP655444:UEP655458 UOL655444:UOL655458 UYH655444:UYH655458 VID655444:VID655458 VRZ655444:VRZ655458 WBV655444:WBV655458 WLR655444:WLR655458 WVN655444:WVN655458 F720980:F720994 JB720980:JB720994 SX720980:SX720994 ACT720980:ACT720994 AMP720980:AMP720994 AWL720980:AWL720994 BGH720980:BGH720994 BQD720980:BQD720994 BZZ720980:BZZ720994 CJV720980:CJV720994 CTR720980:CTR720994 DDN720980:DDN720994 DNJ720980:DNJ720994 DXF720980:DXF720994 EHB720980:EHB720994 EQX720980:EQX720994 FAT720980:FAT720994 FKP720980:FKP720994 FUL720980:FUL720994 GEH720980:GEH720994 GOD720980:GOD720994 GXZ720980:GXZ720994 HHV720980:HHV720994 HRR720980:HRR720994 IBN720980:IBN720994 ILJ720980:ILJ720994 IVF720980:IVF720994 JFB720980:JFB720994 JOX720980:JOX720994 JYT720980:JYT720994 KIP720980:KIP720994 KSL720980:KSL720994 LCH720980:LCH720994 LMD720980:LMD720994 LVZ720980:LVZ720994 MFV720980:MFV720994 MPR720980:MPR720994 MZN720980:MZN720994 NJJ720980:NJJ720994 NTF720980:NTF720994 ODB720980:ODB720994 OMX720980:OMX720994 OWT720980:OWT720994 PGP720980:PGP720994 PQL720980:PQL720994 QAH720980:QAH720994 QKD720980:QKD720994 QTZ720980:QTZ720994 RDV720980:RDV720994 RNR720980:RNR720994 RXN720980:RXN720994 SHJ720980:SHJ720994 SRF720980:SRF720994 TBB720980:TBB720994 TKX720980:TKX720994 TUT720980:TUT720994 UEP720980:UEP720994 UOL720980:UOL720994 UYH720980:UYH720994 VID720980:VID720994 VRZ720980:VRZ720994 WBV720980:WBV720994 WLR720980:WLR720994 WVN720980:WVN720994 F786516:F786530 JB786516:JB786530 SX786516:SX786530 ACT786516:ACT786530 AMP786516:AMP786530 AWL786516:AWL786530 BGH786516:BGH786530 BQD786516:BQD786530 BZZ786516:BZZ786530 CJV786516:CJV786530 CTR786516:CTR786530 DDN786516:DDN786530 DNJ786516:DNJ786530 DXF786516:DXF786530 EHB786516:EHB786530 EQX786516:EQX786530 FAT786516:FAT786530 FKP786516:FKP786530 FUL786516:FUL786530 GEH786516:GEH786530 GOD786516:GOD786530 GXZ786516:GXZ786530 HHV786516:HHV786530 HRR786516:HRR786530 IBN786516:IBN786530 ILJ786516:ILJ786530 IVF786516:IVF786530 JFB786516:JFB786530 JOX786516:JOX786530 JYT786516:JYT786530 KIP786516:KIP786530 KSL786516:KSL786530 LCH786516:LCH786530 LMD786516:LMD786530 LVZ786516:LVZ786530 MFV786516:MFV786530 MPR786516:MPR786530 MZN786516:MZN786530 NJJ786516:NJJ786530 NTF786516:NTF786530 ODB786516:ODB786530 OMX786516:OMX786530 OWT786516:OWT786530 PGP786516:PGP786530 PQL786516:PQL786530 QAH786516:QAH786530 QKD786516:QKD786530 QTZ786516:QTZ786530 RDV786516:RDV786530 RNR786516:RNR786530 RXN786516:RXN786530 SHJ786516:SHJ786530 SRF786516:SRF786530 TBB786516:TBB786530 TKX786516:TKX786530 TUT786516:TUT786530 UEP786516:UEP786530 UOL786516:UOL786530 UYH786516:UYH786530 VID786516:VID786530 VRZ786516:VRZ786530 WBV786516:WBV786530 WLR786516:WLR786530 WVN786516:WVN786530 F852052:F852066 JB852052:JB852066 SX852052:SX852066 ACT852052:ACT852066 AMP852052:AMP852066 AWL852052:AWL852066 BGH852052:BGH852066 BQD852052:BQD852066 BZZ852052:BZZ852066 CJV852052:CJV852066 CTR852052:CTR852066 DDN852052:DDN852066 DNJ852052:DNJ852066 DXF852052:DXF852066 EHB852052:EHB852066 EQX852052:EQX852066 FAT852052:FAT852066 FKP852052:FKP852066 FUL852052:FUL852066 GEH852052:GEH852066 GOD852052:GOD852066 GXZ852052:GXZ852066 HHV852052:HHV852066 HRR852052:HRR852066 IBN852052:IBN852066 ILJ852052:ILJ852066 IVF852052:IVF852066 JFB852052:JFB852066 JOX852052:JOX852066 JYT852052:JYT852066 KIP852052:KIP852066 KSL852052:KSL852066 LCH852052:LCH852066 LMD852052:LMD852066 LVZ852052:LVZ852066 MFV852052:MFV852066 MPR852052:MPR852066 MZN852052:MZN852066 NJJ852052:NJJ852066 NTF852052:NTF852066 ODB852052:ODB852066 OMX852052:OMX852066 OWT852052:OWT852066 PGP852052:PGP852066 PQL852052:PQL852066 QAH852052:QAH852066 QKD852052:QKD852066 QTZ852052:QTZ852066 RDV852052:RDV852066 RNR852052:RNR852066 RXN852052:RXN852066 SHJ852052:SHJ852066 SRF852052:SRF852066 TBB852052:TBB852066 TKX852052:TKX852066 TUT852052:TUT852066 UEP852052:UEP852066 UOL852052:UOL852066 UYH852052:UYH852066 VID852052:VID852066 VRZ852052:VRZ852066 WBV852052:WBV852066 WLR852052:WLR852066 WVN852052:WVN852066 F917588:F917602 JB917588:JB917602 SX917588:SX917602 ACT917588:ACT917602 AMP917588:AMP917602 AWL917588:AWL917602 BGH917588:BGH917602 BQD917588:BQD917602 BZZ917588:BZZ917602 CJV917588:CJV917602 CTR917588:CTR917602 DDN917588:DDN917602 DNJ917588:DNJ917602 DXF917588:DXF917602 EHB917588:EHB917602 EQX917588:EQX917602 FAT917588:FAT917602 FKP917588:FKP917602 FUL917588:FUL917602 GEH917588:GEH917602 GOD917588:GOD917602 GXZ917588:GXZ917602 HHV917588:HHV917602 HRR917588:HRR917602 IBN917588:IBN917602 ILJ917588:ILJ917602 IVF917588:IVF917602 JFB917588:JFB917602 JOX917588:JOX917602 JYT917588:JYT917602 KIP917588:KIP917602 KSL917588:KSL917602 LCH917588:LCH917602 LMD917588:LMD917602 LVZ917588:LVZ917602 MFV917588:MFV917602 MPR917588:MPR917602 MZN917588:MZN917602 NJJ917588:NJJ917602 NTF917588:NTF917602 ODB917588:ODB917602 OMX917588:OMX917602 OWT917588:OWT917602 PGP917588:PGP917602 PQL917588:PQL917602 QAH917588:QAH917602 QKD917588:QKD917602 QTZ917588:QTZ917602 RDV917588:RDV917602 RNR917588:RNR917602 RXN917588:RXN917602 SHJ917588:SHJ917602 SRF917588:SRF917602 TBB917588:TBB917602 TKX917588:TKX917602 TUT917588:TUT917602 UEP917588:UEP917602 UOL917588:UOL917602 UYH917588:UYH917602 VID917588:VID917602 VRZ917588:VRZ917602 WBV917588:WBV917602 WLR917588:WLR917602 WVN917588:WVN917602 F983124:F983138 JB983124:JB983138 SX983124:SX983138 ACT983124:ACT983138 AMP983124:AMP983138 AWL983124:AWL983138 BGH983124:BGH983138 BQD983124:BQD983138 BZZ983124:BZZ983138 CJV983124:CJV983138 CTR983124:CTR983138 DDN983124:DDN983138 DNJ983124:DNJ983138 DXF983124:DXF983138 EHB983124:EHB983138 EQX983124:EQX983138 FAT983124:FAT983138 FKP983124:FKP983138 FUL983124:FUL983138 GEH983124:GEH983138 GOD983124:GOD983138 GXZ983124:GXZ983138 HHV983124:HHV983138 HRR983124:HRR983138 IBN983124:IBN983138 ILJ983124:ILJ983138 IVF983124:IVF983138 JFB983124:JFB983138 JOX983124:JOX983138 JYT983124:JYT983138 KIP983124:KIP983138 KSL983124:KSL983138 LCH983124:LCH983138 LMD983124:LMD983138 LVZ983124:LVZ983138 MFV983124:MFV983138 MPR983124:MPR983138 MZN983124:MZN983138 NJJ983124:NJJ983138 NTF983124:NTF983138 ODB983124:ODB983138 OMX983124:OMX983138 OWT983124:OWT983138 PGP983124:PGP983138 PQL983124:PQL983138 QAH983124:QAH983138 QKD983124:QKD983138 QTZ983124:QTZ983138 RDV983124:RDV983138 RNR983124:RNR983138 RXN983124:RXN983138 SHJ983124:SHJ983138 SRF983124:SRF983138 TBB983124:TBB983138 TKX983124:TKX983138 TUT983124:TUT983138 UEP983124:UEP983138 UOL983124:UOL983138 UYH983124:UYH983138 VID983124:VID983138 VRZ983124:VRZ983138 WBV983124:WBV983138 WLR983124:WLR983138 WVN983124:WVN983138 F41:F53 JB41:JB53 SX41:SX53 ACT41:ACT53 AMP41:AMP53 AWL41:AWL53 BGH41:BGH53 BQD41:BQD53 BZZ41:BZZ53 CJV41:CJV53 CTR41:CTR53 DDN41:DDN53 DNJ41:DNJ53 DXF41:DXF53 EHB41:EHB53 EQX41:EQX53 FAT41:FAT53 FKP41:FKP53 FUL41:FUL53 GEH41:GEH53 GOD41:GOD53 GXZ41:GXZ53 HHV41:HHV53 HRR41:HRR53 IBN41:IBN53 ILJ41:ILJ53 IVF41:IVF53 JFB41:JFB53 JOX41:JOX53 JYT41:JYT53 KIP41:KIP53 KSL41:KSL53 LCH41:LCH53 LMD41:LMD53 LVZ41:LVZ53 MFV41:MFV53 MPR41:MPR53 MZN41:MZN53 NJJ41:NJJ53 NTF41:NTF53 ODB41:ODB53 OMX41:OMX53 OWT41:OWT53 PGP41:PGP53 PQL41:PQL53 QAH41:QAH53 QKD41:QKD53 QTZ41:QTZ53 RDV41:RDV53 RNR41:RNR53 RXN41:RXN53 SHJ41:SHJ53 SRF41:SRF53 TBB41:TBB53 TKX41:TKX53 TUT41:TUT53 UEP41:UEP53 UOL41:UOL53 UYH41:UYH53 VID41:VID53 VRZ41:VRZ53 WBV41:WBV53 WLR41:WLR53 WVN41:WVN53 F65577:F65589 JB65577:JB65589 SX65577:SX65589 ACT65577:ACT65589 AMP65577:AMP65589 AWL65577:AWL65589 BGH65577:BGH65589 BQD65577:BQD65589 BZZ65577:BZZ65589 CJV65577:CJV65589 CTR65577:CTR65589 DDN65577:DDN65589 DNJ65577:DNJ65589 DXF65577:DXF65589 EHB65577:EHB65589 EQX65577:EQX65589 FAT65577:FAT65589 FKP65577:FKP65589 FUL65577:FUL65589 GEH65577:GEH65589 GOD65577:GOD65589 GXZ65577:GXZ65589 HHV65577:HHV65589 HRR65577:HRR65589 IBN65577:IBN65589 ILJ65577:ILJ65589 IVF65577:IVF65589 JFB65577:JFB65589 JOX65577:JOX65589 JYT65577:JYT65589 KIP65577:KIP65589 KSL65577:KSL65589 LCH65577:LCH65589 LMD65577:LMD65589 LVZ65577:LVZ65589 MFV65577:MFV65589 MPR65577:MPR65589 MZN65577:MZN65589 NJJ65577:NJJ65589 NTF65577:NTF65589 ODB65577:ODB65589 OMX65577:OMX65589 OWT65577:OWT65589 PGP65577:PGP65589 PQL65577:PQL65589 QAH65577:QAH65589 QKD65577:QKD65589 QTZ65577:QTZ65589 RDV65577:RDV65589 RNR65577:RNR65589 RXN65577:RXN65589 SHJ65577:SHJ65589 SRF65577:SRF65589 TBB65577:TBB65589 TKX65577:TKX65589 TUT65577:TUT65589 UEP65577:UEP65589 UOL65577:UOL65589 UYH65577:UYH65589 VID65577:VID65589 VRZ65577:VRZ65589 WBV65577:WBV65589 WLR65577:WLR65589 WVN65577:WVN65589 F131113:F131125 JB131113:JB131125 SX131113:SX131125 ACT131113:ACT131125 AMP131113:AMP131125 AWL131113:AWL131125 BGH131113:BGH131125 BQD131113:BQD131125 BZZ131113:BZZ131125 CJV131113:CJV131125 CTR131113:CTR131125 DDN131113:DDN131125 DNJ131113:DNJ131125 DXF131113:DXF131125 EHB131113:EHB131125 EQX131113:EQX131125 FAT131113:FAT131125 FKP131113:FKP131125 FUL131113:FUL131125 GEH131113:GEH131125 GOD131113:GOD131125 GXZ131113:GXZ131125 HHV131113:HHV131125 HRR131113:HRR131125 IBN131113:IBN131125 ILJ131113:ILJ131125 IVF131113:IVF131125 JFB131113:JFB131125 JOX131113:JOX131125 JYT131113:JYT131125 KIP131113:KIP131125 KSL131113:KSL131125 LCH131113:LCH131125 LMD131113:LMD131125 LVZ131113:LVZ131125 MFV131113:MFV131125 MPR131113:MPR131125 MZN131113:MZN131125 NJJ131113:NJJ131125 NTF131113:NTF131125 ODB131113:ODB131125 OMX131113:OMX131125 OWT131113:OWT131125 PGP131113:PGP131125 PQL131113:PQL131125 QAH131113:QAH131125 QKD131113:QKD131125 QTZ131113:QTZ131125 RDV131113:RDV131125 RNR131113:RNR131125 RXN131113:RXN131125 SHJ131113:SHJ131125 SRF131113:SRF131125 TBB131113:TBB131125 TKX131113:TKX131125 TUT131113:TUT131125 UEP131113:UEP131125 UOL131113:UOL131125 UYH131113:UYH131125 VID131113:VID131125 VRZ131113:VRZ131125 WBV131113:WBV131125 WLR131113:WLR131125 WVN131113:WVN131125 F196649:F196661 JB196649:JB196661 SX196649:SX196661 ACT196649:ACT196661 AMP196649:AMP196661 AWL196649:AWL196661 BGH196649:BGH196661 BQD196649:BQD196661 BZZ196649:BZZ196661 CJV196649:CJV196661 CTR196649:CTR196661 DDN196649:DDN196661 DNJ196649:DNJ196661 DXF196649:DXF196661 EHB196649:EHB196661 EQX196649:EQX196661 FAT196649:FAT196661 FKP196649:FKP196661 FUL196649:FUL196661 GEH196649:GEH196661 GOD196649:GOD196661 GXZ196649:GXZ196661 HHV196649:HHV196661 HRR196649:HRR196661 IBN196649:IBN196661 ILJ196649:ILJ196661 IVF196649:IVF196661 JFB196649:JFB196661 JOX196649:JOX196661 JYT196649:JYT196661 KIP196649:KIP196661 KSL196649:KSL196661 LCH196649:LCH196661 LMD196649:LMD196661 LVZ196649:LVZ196661 MFV196649:MFV196661 MPR196649:MPR196661 MZN196649:MZN196661 NJJ196649:NJJ196661 NTF196649:NTF196661 ODB196649:ODB196661 OMX196649:OMX196661 OWT196649:OWT196661 PGP196649:PGP196661 PQL196649:PQL196661 QAH196649:QAH196661 QKD196649:QKD196661 QTZ196649:QTZ196661 RDV196649:RDV196661 RNR196649:RNR196661 RXN196649:RXN196661 SHJ196649:SHJ196661 SRF196649:SRF196661 TBB196649:TBB196661 TKX196649:TKX196661 TUT196649:TUT196661 UEP196649:UEP196661 UOL196649:UOL196661 UYH196649:UYH196661 VID196649:VID196661 VRZ196649:VRZ196661 WBV196649:WBV196661 WLR196649:WLR196661 WVN196649:WVN196661 F262185:F262197 JB262185:JB262197 SX262185:SX262197 ACT262185:ACT262197 AMP262185:AMP262197 AWL262185:AWL262197 BGH262185:BGH262197 BQD262185:BQD262197 BZZ262185:BZZ262197 CJV262185:CJV262197 CTR262185:CTR262197 DDN262185:DDN262197 DNJ262185:DNJ262197 DXF262185:DXF262197 EHB262185:EHB262197 EQX262185:EQX262197 FAT262185:FAT262197 FKP262185:FKP262197 FUL262185:FUL262197 GEH262185:GEH262197 GOD262185:GOD262197 GXZ262185:GXZ262197 HHV262185:HHV262197 HRR262185:HRR262197 IBN262185:IBN262197 ILJ262185:ILJ262197 IVF262185:IVF262197 JFB262185:JFB262197 JOX262185:JOX262197 JYT262185:JYT262197 KIP262185:KIP262197 KSL262185:KSL262197 LCH262185:LCH262197 LMD262185:LMD262197 LVZ262185:LVZ262197 MFV262185:MFV262197 MPR262185:MPR262197 MZN262185:MZN262197 NJJ262185:NJJ262197 NTF262185:NTF262197 ODB262185:ODB262197 OMX262185:OMX262197 OWT262185:OWT262197 PGP262185:PGP262197 PQL262185:PQL262197 QAH262185:QAH262197 QKD262185:QKD262197 QTZ262185:QTZ262197 RDV262185:RDV262197 RNR262185:RNR262197 RXN262185:RXN262197 SHJ262185:SHJ262197 SRF262185:SRF262197 TBB262185:TBB262197 TKX262185:TKX262197 TUT262185:TUT262197 UEP262185:UEP262197 UOL262185:UOL262197 UYH262185:UYH262197 VID262185:VID262197 VRZ262185:VRZ262197 WBV262185:WBV262197 WLR262185:WLR262197 WVN262185:WVN262197 F327721:F327733 JB327721:JB327733 SX327721:SX327733 ACT327721:ACT327733 AMP327721:AMP327733 AWL327721:AWL327733 BGH327721:BGH327733 BQD327721:BQD327733 BZZ327721:BZZ327733 CJV327721:CJV327733 CTR327721:CTR327733 DDN327721:DDN327733 DNJ327721:DNJ327733 DXF327721:DXF327733 EHB327721:EHB327733 EQX327721:EQX327733 FAT327721:FAT327733 FKP327721:FKP327733 FUL327721:FUL327733 GEH327721:GEH327733 GOD327721:GOD327733 GXZ327721:GXZ327733 HHV327721:HHV327733 HRR327721:HRR327733 IBN327721:IBN327733 ILJ327721:ILJ327733 IVF327721:IVF327733 JFB327721:JFB327733 JOX327721:JOX327733 JYT327721:JYT327733 KIP327721:KIP327733 KSL327721:KSL327733 LCH327721:LCH327733 LMD327721:LMD327733 LVZ327721:LVZ327733 MFV327721:MFV327733 MPR327721:MPR327733 MZN327721:MZN327733 NJJ327721:NJJ327733 NTF327721:NTF327733 ODB327721:ODB327733 OMX327721:OMX327733 OWT327721:OWT327733 PGP327721:PGP327733 PQL327721:PQL327733 QAH327721:QAH327733 QKD327721:QKD327733 QTZ327721:QTZ327733 RDV327721:RDV327733 RNR327721:RNR327733 RXN327721:RXN327733 SHJ327721:SHJ327733 SRF327721:SRF327733 TBB327721:TBB327733 TKX327721:TKX327733 TUT327721:TUT327733 UEP327721:UEP327733 UOL327721:UOL327733 UYH327721:UYH327733 VID327721:VID327733 VRZ327721:VRZ327733 WBV327721:WBV327733 WLR327721:WLR327733 WVN327721:WVN327733 F393257:F393269 JB393257:JB393269 SX393257:SX393269 ACT393257:ACT393269 AMP393257:AMP393269 AWL393257:AWL393269 BGH393257:BGH393269 BQD393257:BQD393269 BZZ393257:BZZ393269 CJV393257:CJV393269 CTR393257:CTR393269 DDN393257:DDN393269 DNJ393257:DNJ393269 DXF393257:DXF393269 EHB393257:EHB393269 EQX393257:EQX393269 FAT393257:FAT393269 FKP393257:FKP393269 FUL393257:FUL393269 GEH393257:GEH393269 GOD393257:GOD393269 GXZ393257:GXZ393269 HHV393257:HHV393269 HRR393257:HRR393269 IBN393257:IBN393269 ILJ393257:ILJ393269 IVF393257:IVF393269 JFB393257:JFB393269 JOX393257:JOX393269 JYT393257:JYT393269 KIP393257:KIP393269 KSL393257:KSL393269 LCH393257:LCH393269 LMD393257:LMD393269 LVZ393257:LVZ393269 MFV393257:MFV393269 MPR393257:MPR393269 MZN393257:MZN393269 NJJ393257:NJJ393269 NTF393257:NTF393269 ODB393257:ODB393269 OMX393257:OMX393269 OWT393257:OWT393269 PGP393257:PGP393269 PQL393257:PQL393269 QAH393257:QAH393269 QKD393257:QKD393269 QTZ393257:QTZ393269 RDV393257:RDV393269 RNR393257:RNR393269 RXN393257:RXN393269 SHJ393257:SHJ393269 SRF393257:SRF393269 TBB393257:TBB393269 TKX393257:TKX393269 TUT393257:TUT393269 UEP393257:UEP393269 UOL393257:UOL393269 UYH393257:UYH393269 VID393257:VID393269 VRZ393257:VRZ393269 WBV393257:WBV393269 WLR393257:WLR393269 WVN393257:WVN393269 F458793:F458805 JB458793:JB458805 SX458793:SX458805 ACT458793:ACT458805 AMP458793:AMP458805 AWL458793:AWL458805 BGH458793:BGH458805 BQD458793:BQD458805 BZZ458793:BZZ458805 CJV458793:CJV458805 CTR458793:CTR458805 DDN458793:DDN458805 DNJ458793:DNJ458805 DXF458793:DXF458805 EHB458793:EHB458805 EQX458793:EQX458805 FAT458793:FAT458805 FKP458793:FKP458805 FUL458793:FUL458805 GEH458793:GEH458805 GOD458793:GOD458805 GXZ458793:GXZ458805 HHV458793:HHV458805 HRR458793:HRR458805 IBN458793:IBN458805 ILJ458793:ILJ458805 IVF458793:IVF458805 JFB458793:JFB458805 JOX458793:JOX458805 JYT458793:JYT458805 KIP458793:KIP458805 KSL458793:KSL458805 LCH458793:LCH458805 LMD458793:LMD458805 LVZ458793:LVZ458805 MFV458793:MFV458805 MPR458793:MPR458805 MZN458793:MZN458805 NJJ458793:NJJ458805 NTF458793:NTF458805 ODB458793:ODB458805 OMX458793:OMX458805 OWT458793:OWT458805 PGP458793:PGP458805 PQL458793:PQL458805 QAH458793:QAH458805 QKD458793:QKD458805 QTZ458793:QTZ458805 RDV458793:RDV458805 RNR458793:RNR458805 RXN458793:RXN458805 SHJ458793:SHJ458805 SRF458793:SRF458805 TBB458793:TBB458805 TKX458793:TKX458805 TUT458793:TUT458805 UEP458793:UEP458805 UOL458793:UOL458805 UYH458793:UYH458805 VID458793:VID458805 VRZ458793:VRZ458805 WBV458793:WBV458805 WLR458793:WLR458805 WVN458793:WVN458805 F524329:F524341 JB524329:JB524341 SX524329:SX524341 ACT524329:ACT524341 AMP524329:AMP524341 AWL524329:AWL524341 BGH524329:BGH524341 BQD524329:BQD524341 BZZ524329:BZZ524341 CJV524329:CJV524341 CTR524329:CTR524341 DDN524329:DDN524341 DNJ524329:DNJ524341 DXF524329:DXF524341 EHB524329:EHB524341 EQX524329:EQX524341 FAT524329:FAT524341 FKP524329:FKP524341 FUL524329:FUL524341 GEH524329:GEH524341 GOD524329:GOD524341 GXZ524329:GXZ524341 HHV524329:HHV524341 HRR524329:HRR524341 IBN524329:IBN524341 ILJ524329:ILJ524341 IVF524329:IVF524341 JFB524329:JFB524341 JOX524329:JOX524341 JYT524329:JYT524341 KIP524329:KIP524341 KSL524329:KSL524341 LCH524329:LCH524341 LMD524329:LMD524341 LVZ524329:LVZ524341 MFV524329:MFV524341 MPR524329:MPR524341 MZN524329:MZN524341 NJJ524329:NJJ524341 NTF524329:NTF524341 ODB524329:ODB524341 OMX524329:OMX524341 OWT524329:OWT524341 PGP524329:PGP524341 PQL524329:PQL524341 QAH524329:QAH524341 QKD524329:QKD524341 QTZ524329:QTZ524341 RDV524329:RDV524341 RNR524329:RNR524341 RXN524329:RXN524341 SHJ524329:SHJ524341 SRF524329:SRF524341 TBB524329:TBB524341 TKX524329:TKX524341 TUT524329:TUT524341 UEP524329:UEP524341 UOL524329:UOL524341 UYH524329:UYH524341 VID524329:VID524341 VRZ524329:VRZ524341 WBV524329:WBV524341 WLR524329:WLR524341 WVN524329:WVN524341 F589865:F589877 JB589865:JB589877 SX589865:SX589877 ACT589865:ACT589877 AMP589865:AMP589877 AWL589865:AWL589877 BGH589865:BGH589877 BQD589865:BQD589877 BZZ589865:BZZ589877 CJV589865:CJV589877 CTR589865:CTR589877 DDN589865:DDN589877 DNJ589865:DNJ589877 DXF589865:DXF589877 EHB589865:EHB589877 EQX589865:EQX589877 FAT589865:FAT589877 FKP589865:FKP589877 FUL589865:FUL589877 GEH589865:GEH589877 GOD589865:GOD589877 GXZ589865:GXZ589877 HHV589865:HHV589877 HRR589865:HRR589877 IBN589865:IBN589877 ILJ589865:ILJ589877 IVF589865:IVF589877 JFB589865:JFB589877 JOX589865:JOX589877 JYT589865:JYT589877 KIP589865:KIP589877 KSL589865:KSL589877 LCH589865:LCH589877 LMD589865:LMD589877 LVZ589865:LVZ589877 MFV589865:MFV589877 MPR589865:MPR589877 MZN589865:MZN589877 NJJ589865:NJJ589877 NTF589865:NTF589877 ODB589865:ODB589877 OMX589865:OMX589877 OWT589865:OWT589877 PGP589865:PGP589877 PQL589865:PQL589877 QAH589865:QAH589877 QKD589865:QKD589877 QTZ589865:QTZ589877 RDV589865:RDV589877 RNR589865:RNR589877 RXN589865:RXN589877 SHJ589865:SHJ589877 SRF589865:SRF589877 TBB589865:TBB589877 TKX589865:TKX589877 TUT589865:TUT589877 UEP589865:UEP589877 UOL589865:UOL589877 UYH589865:UYH589877 VID589865:VID589877 VRZ589865:VRZ589877 WBV589865:WBV589877 WLR589865:WLR589877 WVN589865:WVN589877 F655401:F655413 JB655401:JB655413 SX655401:SX655413 ACT655401:ACT655413 AMP655401:AMP655413 AWL655401:AWL655413 BGH655401:BGH655413 BQD655401:BQD655413 BZZ655401:BZZ655413 CJV655401:CJV655413 CTR655401:CTR655413 DDN655401:DDN655413 DNJ655401:DNJ655413 DXF655401:DXF655413 EHB655401:EHB655413 EQX655401:EQX655413 FAT655401:FAT655413 FKP655401:FKP655413 FUL655401:FUL655413 GEH655401:GEH655413 GOD655401:GOD655413 GXZ655401:GXZ655413 HHV655401:HHV655413 HRR655401:HRR655413 IBN655401:IBN655413 ILJ655401:ILJ655413 IVF655401:IVF655413 JFB655401:JFB655413 JOX655401:JOX655413 JYT655401:JYT655413 KIP655401:KIP655413 KSL655401:KSL655413 LCH655401:LCH655413 LMD655401:LMD655413 LVZ655401:LVZ655413 MFV655401:MFV655413 MPR655401:MPR655413 MZN655401:MZN655413 NJJ655401:NJJ655413 NTF655401:NTF655413 ODB655401:ODB655413 OMX655401:OMX655413 OWT655401:OWT655413 PGP655401:PGP655413 PQL655401:PQL655413 QAH655401:QAH655413 QKD655401:QKD655413 QTZ655401:QTZ655413 RDV655401:RDV655413 RNR655401:RNR655413 RXN655401:RXN655413 SHJ655401:SHJ655413 SRF655401:SRF655413 TBB655401:TBB655413 TKX655401:TKX655413 TUT655401:TUT655413 UEP655401:UEP655413 UOL655401:UOL655413 UYH655401:UYH655413 VID655401:VID655413 VRZ655401:VRZ655413 WBV655401:WBV655413 WLR655401:WLR655413 WVN655401:WVN655413 F720937:F720949 JB720937:JB720949 SX720937:SX720949 ACT720937:ACT720949 AMP720937:AMP720949 AWL720937:AWL720949 BGH720937:BGH720949 BQD720937:BQD720949 BZZ720937:BZZ720949 CJV720937:CJV720949 CTR720937:CTR720949 DDN720937:DDN720949 DNJ720937:DNJ720949 DXF720937:DXF720949 EHB720937:EHB720949 EQX720937:EQX720949 FAT720937:FAT720949 FKP720937:FKP720949 FUL720937:FUL720949 GEH720937:GEH720949 GOD720937:GOD720949 GXZ720937:GXZ720949 HHV720937:HHV720949 HRR720937:HRR720949 IBN720937:IBN720949 ILJ720937:ILJ720949 IVF720937:IVF720949 JFB720937:JFB720949 JOX720937:JOX720949 JYT720937:JYT720949 KIP720937:KIP720949 KSL720937:KSL720949 LCH720937:LCH720949 LMD720937:LMD720949 LVZ720937:LVZ720949 MFV720937:MFV720949 MPR720937:MPR720949 MZN720937:MZN720949 NJJ720937:NJJ720949 NTF720937:NTF720949 ODB720937:ODB720949 OMX720937:OMX720949 OWT720937:OWT720949 PGP720937:PGP720949 PQL720937:PQL720949 QAH720937:QAH720949 QKD720937:QKD720949 QTZ720937:QTZ720949 RDV720937:RDV720949 RNR720937:RNR720949 RXN720937:RXN720949 SHJ720937:SHJ720949 SRF720937:SRF720949 TBB720937:TBB720949 TKX720937:TKX720949 TUT720937:TUT720949 UEP720937:UEP720949 UOL720937:UOL720949 UYH720937:UYH720949 VID720937:VID720949 VRZ720937:VRZ720949 WBV720937:WBV720949 WLR720937:WLR720949 WVN720937:WVN720949 F786473:F786485 JB786473:JB786485 SX786473:SX786485 ACT786473:ACT786485 AMP786473:AMP786485 AWL786473:AWL786485 BGH786473:BGH786485 BQD786473:BQD786485 BZZ786473:BZZ786485 CJV786473:CJV786485 CTR786473:CTR786485 DDN786473:DDN786485 DNJ786473:DNJ786485 DXF786473:DXF786485 EHB786473:EHB786485 EQX786473:EQX786485 FAT786473:FAT786485 FKP786473:FKP786485 FUL786473:FUL786485 GEH786473:GEH786485 GOD786473:GOD786485 GXZ786473:GXZ786485 HHV786473:HHV786485 HRR786473:HRR786485 IBN786473:IBN786485 ILJ786473:ILJ786485 IVF786473:IVF786485 JFB786473:JFB786485 JOX786473:JOX786485 JYT786473:JYT786485 KIP786473:KIP786485 KSL786473:KSL786485 LCH786473:LCH786485 LMD786473:LMD786485 LVZ786473:LVZ786485 MFV786473:MFV786485 MPR786473:MPR786485 MZN786473:MZN786485 NJJ786473:NJJ786485 NTF786473:NTF786485 ODB786473:ODB786485 OMX786473:OMX786485 OWT786473:OWT786485 PGP786473:PGP786485 PQL786473:PQL786485 QAH786473:QAH786485 QKD786473:QKD786485 QTZ786473:QTZ786485 RDV786473:RDV786485 RNR786473:RNR786485 RXN786473:RXN786485 SHJ786473:SHJ786485 SRF786473:SRF786485 TBB786473:TBB786485 TKX786473:TKX786485 TUT786473:TUT786485 UEP786473:UEP786485 UOL786473:UOL786485 UYH786473:UYH786485 VID786473:VID786485 VRZ786473:VRZ786485 WBV786473:WBV786485 WLR786473:WLR786485 WVN786473:WVN786485 F852009:F852021 JB852009:JB852021 SX852009:SX852021 ACT852009:ACT852021 AMP852009:AMP852021 AWL852009:AWL852021 BGH852009:BGH852021 BQD852009:BQD852021 BZZ852009:BZZ852021 CJV852009:CJV852021 CTR852009:CTR852021 DDN852009:DDN852021 DNJ852009:DNJ852021 DXF852009:DXF852021 EHB852009:EHB852021 EQX852009:EQX852021 FAT852009:FAT852021 FKP852009:FKP852021 FUL852009:FUL852021 GEH852009:GEH852021 GOD852009:GOD852021 GXZ852009:GXZ852021 HHV852009:HHV852021 HRR852009:HRR852021 IBN852009:IBN852021 ILJ852009:ILJ852021 IVF852009:IVF852021 JFB852009:JFB852021 JOX852009:JOX852021 JYT852009:JYT852021 KIP852009:KIP852021 KSL852009:KSL852021 LCH852009:LCH852021 LMD852009:LMD852021 LVZ852009:LVZ852021 MFV852009:MFV852021 MPR852009:MPR852021 MZN852009:MZN852021 NJJ852009:NJJ852021 NTF852009:NTF852021 ODB852009:ODB852021 OMX852009:OMX852021 OWT852009:OWT852021 PGP852009:PGP852021 PQL852009:PQL852021 QAH852009:QAH852021 QKD852009:QKD852021 QTZ852009:QTZ852021 RDV852009:RDV852021 RNR852009:RNR852021 RXN852009:RXN852021 SHJ852009:SHJ852021 SRF852009:SRF852021 TBB852009:TBB852021 TKX852009:TKX852021 TUT852009:TUT852021 UEP852009:UEP852021 UOL852009:UOL852021 UYH852009:UYH852021 VID852009:VID852021 VRZ852009:VRZ852021 WBV852009:WBV852021 WLR852009:WLR852021 WVN852009:WVN852021 F917545:F917557 JB917545:JB917557 SX917545:SX917557 ACT917545:ACT917557 AMP917545:AMP917557 AWL917545:AWL917557 BGH917545:BGH917557 BQD917545:BQD917557 BZZ917545:BZZ917557 CJV917545:CJV917557 CTR917545:CTR917557 DDN917545:DDN917557 DNJ917545:DNJ917557 DXF917545:DXF917557 EHB917545:EHB917557 EQX917545:EQX917557 FAT917545:FAT917557 FKP917545:FKP917557 FUL917545:FUL917557 GEH917545:GEH917557 GOD917545:GOD917557 GXZ917545:GXZ917557 HHV917545:HHV917557 HRR917545:HRR917557 IBN917545:IBN917557 ILJ917545:ILJ917557 IVF917545:IVF917557 JFB917545:JFB917557 JOX917545:JOX917557 JYT917545:JYT917557 KIP917545:KIP917557 KSL917545:KSL917557 LCH917545:LCH917557 LMD917545:LMD917557 LVZ917545:LVZ917557 MFV917545:MFV917557 MPR917545:MPR917557 MZN917545:MZN917557 NJJ917545:NJJ917557 NTF917545:NTF917557 ODB917545:ODB917557 OMX917545:OMX917557 OWT917545:OWT917557 PGP917545:PGP917557 PQL917545:PQL917557 QAH917545:QAH917557 QKD917545:QKD917557 QTZ917545:QTZ917557 RDV917545:RDV917557 RNR917545:RNR917557 RXN917545:RXN917557 SHJ917545:SHJ917557 SRF917545:SRF917557 TBB917545:TBB917557 TKX917545:TKX917557 TUT917545:TUT917557 UEP917545:UEP917557 UOL917545:UOL917557 UYH917545:UYH917557 VID917545:VID917557 VRZ917545:VRZ917557 WBV917545:WBV917557 WLR917545:WLR917557 WVN917545:WVN917557 F983081:F983093 JB983081:JB983093 SX983081:SX983093 ACT983081:ACT983093 AMP983081:AMP983093 AWL983081:AWL983093 BGH983081:BGH983093 BQD983081:BQD983093 BZZ983081:BZZ983093 CJV983081:CJV983093 CTR983081:CTR983093 DDN983081:DDN983093 DNJ983081:DNJ983093 DXF983081:DXF983093 EHB983081:EHB983093 EQX983081:EQX983093 FAT983081:FAT983093 FKP983081:FKP983093 FUL983081:FUL983093 GEH983081:GEH983093 GOD983081:GOD983093 GXZ983081:GXZ983093 HHV983081:HHV983093 HRR983081:HRR983093 IBN983081:IBN983093 ILJ983081:ILJ983093 IVF983081:IVF983093 JFB983081:JFB983093 JOX983081:JOX983093 JYT983081:JYT983093 KIP983081:KIP983093 KSL983081:KSL983093 LCH983081:LCH983093 LMD983081:LMD983093 LVZ983081:LVZ983093 MFV983081:MFV983093 MPR983081:MPR983093 MZN983081:MZN983093 NJJ983081:NJJ983093 NTF983081:NTF983093 ODB983081:ODB983093 OMX983081:OMX983093 OWT983081:OWT983093 PGP983081:PGP983093 PQL983081:PQL983093 QAH983081:QAH983093 QKD983081:QKD983093 QTZ983081:QTZ983093 RDV983081:RDV983093 RNR983081:RNR983093 RXN983081:RXN983093 SHJ983081:SHJ983093 SRF983081:SRF983093 TBB983081:TBB983093 TKX983081:TKX983093 TUT983081:TUT983093 UEP983081:UEP983093 UOL983081:UOL983093 UYH983081:UYH983093 VID983081:VID983093 VRZ983081:VRZ983093 WBV983081:WBV983093 WLR983081:WLR983093 WVN983081:WVN983093 F151:F154 JB151:JB154 SX151:SX154 ACT151:ACT154 AMP151:AMP154 AWL151:AWL154 BGH151:BGH154 BQD151:BQD154 BZZ151:BZZ154 CJV151:CJV154 CTR151:CTR154 DDN151:DDN154 DNJ151:DNJ154 DXF151:DXF154 EHB151:EHB154 EQX151:EQX154 FAT151:FAT154 FKP151:FKP154 FUL151:FUL154 GEH151:GEH154 GOD151:GOD154 GXZ151:GXZ154 HHV151:HHV154 HRR151:HRR154 IBN151:IBN154 ILJ151:ILJ154 IVF151:IVF154 JFB151:JFB154 JOX151:JOX154 JYT151:JYT154 KIP151:KIP154 KSL151:KSL154 LCH151:LCH154 LMD151:LMD154 LVZ151:LVZ154 MFV151:MFV154 MPR151:MPR154 MZN151:MZN154 NJJ151:NJJ154 NTF151:NTF154 ODB151:ODB154 OMX151:OMX154 OWT151:OWT154 PGP151:PGP154 PQL151:PQL154 QAH151:QAH154 QKD151:QKD154 QTZ151:QTZ154 RDV151:RDV154 RNR151:RNR154 RXN151:RXN154 SHJ151:SHJ154 SRF151:SRF154 TBB151:TBB154 TKX151:TKX154 TUT151:TUT154 UEP151:UEP154 UOL151:UOL154 UYH151:UYH154 VID151:VID154 VRZ151:VRZ154 WBV151:WBV154 WLR151:WLR154 WVN151:WVN154 F65687:F65690 JB65687:JB65690 SX65687:SX65690 ACT65687:ACT65690 AMP65687:AMP65690 AWL65687:AWL65690 BGH65687:BGH65690 BQD65687:BQD65690 BZZ65687:BZZ65690 CJV65687:CJV65690 CTR65687:CTR65690 DDN65687:DDN65690 DNJ65687:DNJ65690 DXF65687:DXF65690 EHB65687:EHB65690 EQX65687:EQX65690 FAT65687:FAT65690 FKP65687:FKP65690 FUL65687:FUL65690 GEH65687:GEH65690 GOD65687:GOD65690 GXZ65687:GXZ65690 HHV65687:HHV65690 HRR65687:HRR65690 IBN65687:IBN65690 ILJ65687:ILJ65690 IVF65687:IVF65690 JFB65687:JFB65690 JOX65687:JOX65690 JYT65687:JYT65690 KIP65687:KIP65690 KSL65687:KSL65690 LCH65687:LCH65690 LMD65687:LMD65690 LVZ65687:LVZ65690 MFV65687:MFV65690 MPR65687:MPR65690 MZN65687:MZN65690 NJJ65687:NJJ65690 NTF65687:NTF65690 ODB65687:ODB65690 OMX65687:OMX65690 OWT65687:OWT65690 PGP65687:PGP65690 PQL65687:PQL65690 QAH65687:QAH65690 QKD65687:QKD65690 QTZ65687:QTZ65690 RDV65687:RDV65690 RNR65687:RNR65690 RXN65687:RXN65690 SHJ65687:SHJ65690 SRF65687:SRF65690 TBB65687:TBB65690 TKX65687:TKX65690 TUT65687:TUT65690 UEP65687:UEP65690 UOL65687:UOL65690 UYH65687:UYH65690 VID65687:VID65690 VRZ65687:VRZ65690 WBV65687:WBV65690 WLR65687:WLR65690 WVN65687:WVN65690 F131223:F131226 JB131223:JB131226 SX131223:SX131226 ACT131223:ACT131226 AMP131223:AMP131226 AWL131223:AWL131226 BGH131223:BGH131226 BQD131223:BQD131226 BZZ131223:BZZ131226 CJV131223:CJV131226 CTR131223:CTR131226 DDN131223:DDN131226 DNJ131223:DNJ131226 DXF131223:DXF131226 EHB131223:EHB131226 EQX131223:EQX131226 FAT131223:FAT131226 FKP131223:FKP131226 FUL131223:FUL131226 GEH131223:GEH131226 GOD131223:GOD131226 GXZ131223:GXZ131226 HHV131223:HHV131226 HRR131223:HRR131226 IBN131223:IBN131226 ILJ131223:ILJ131226 IVF131223:IVF131226 JFB131223:JFB131226 JOX131223:JOX131226 JYT131223:JYT131226 KIP131223:KIP131226 KSL131223:KSL131226 LCH131223:LCH131226 LMD131223:LMD131226 LVZ131223:LVZ131226 MFV131223:MFV131226 MPR131223:MPR131226 MZN131223:MZN131226 NJJ131223:NJJ131226 NTF131223:NTF131226 ODB131223:ODB131226 OMX131223:OMX131226 OWT131223:OWT131226 PGP131223:PGP131226 PQL131223:PQL131226 QAH131223:QAH131226 QKD131223:QKD131226 QTZ131223:QTZ131226 RDV131223:RDV131226 RNR131223:RNR131226 RXN131223:RXN131226 SHJ131223:SHJ131226 SRF131223:SRF131226 TBB131223:TBB131226 TKX131223:TKX131226 TUT131223:TUT131226 UEP131223:UEP131226 UOL131223:UOL131226 UYH131223:UYH131226 VID131223:VID131226 VRZ131223:VRZ131226 WBV131223:WBV131226 WLR131223:WLR131226 WVN131223:WVN131226 F196759:F196762 JB196759:JB196762 SX196759:SX196762 ACT196759:ACT196762 AMP196759:AMP196762 AWL196759:AWL196762 BGH196759:BGH196762 BQD196759:BQD196762 BZZ196759:BZZ196762 CJV196759:CJV196762 CTR196759:CTR196762 DDN196759:DDN196762 DNJ196759:DNJ196762 DXF196759:DXF196762 EHB196759:EHB196762 EQX196759:EQX196762 FAT196759:FAT196762 FKP196759:FKP196762 FUL196759:FUL196762 GEH196759:GEH196762 GOD196759:GOD196762 GXZ196759:GXZ196762 HHV196759:HHV196762 HRR196759:HRR196762 IBN196759:IBN196762 ILJ196759:ILJ196762 IVF196759:IVF196762 JFB196759:JFB196762 JOX196759:JOX196762 JYT196759:JYT196762 KIP196759:KIP196762 KSL196759:KSL196762 LCH196759:LCH196762 LMD196759:LMD196762 LVZ196759:LVZ196762 MFV196759:MFV196762 MPR196759:MPR196762 MZN196759:MZN196762 NJJ196759:NJJ196762 NTF196759:NTF196762 ODB196759:ODB196762 OMX196759:OMX196762 OWT196759:OWT196762 PGP196759:PGP196762 PQL196759:PQL196762 QAH196759:QAH196762 QKD196759:QKD196762 QTZ196759:QTZ196762 RDV196759:RDV196762 RNR196759:RNR196762 RXN196759:RXN196762 SHJ196759:SHJ196762 SRF196759:SRF196762 TBB196759:TBB196762 TKX196759:TKX196762 TUT196759:TUT196762 UEP196759:UEP196762 UOL196759:UOL196762 UYH196759:UYH196762 VID196759:VID196762 VRZ196759:VRZ196762 WBV196759:WBV196762 WLR196759:WLR196762 WVN196759:WVN196762 F262295:F262298 JB262295:JB262298 SX262295:SX262298 ACT262295:ACT262298 AMP262295:AMP262298 AWL262295:AWL262298 BGH262295:BGH262298 BQD262295:BQD262298 BZZ262295:BZZ262298 CJV262295:CJV262298 CTR262295:CTR262298 DDN262295:DDN262298 DNJ262295:DNJ262298 DXF262295:DXF262298 EHB262295:EHB262298 EQX262295:EQX262298 FAT262295:FAT262298 FKP262295:FKP262298 FUL262295:FUL262298 GEH262295:GEH262298 GOD262295:GOD262298 GXZ262295:GXZ262298 HHV262295:HHV262298 HRR262295:HRR262298 IBN262295:IBN262298 ILJ262295:ILJ262298 IVF262295:IVF262298 JFB262295:JFB262298 JOX262295:JOX262298 JYT262295:JYT262298 KIP262295:KIP262298 KSL262295:KSL262298 LCH262295:LCH262298 LMD262295:LMD262298 LVZ262295:LVZ262298 MFV262295:MFV262298 MPR262295:MPR262298 MZN262295:MZN262298 NJJ262295:NJJ262298 NTF262295:NTF262298 ODB262295:ODB262298 OMX262295:OMX262298 OWT262295:OWT262298 PGP262295:PGP262298 PQL262295:PQL262298 QAH262295:QAH262298 QKD262295:QKD262298 QTZ262295:QTZ262298 RDV262295:RDV262298 RNR262295:RNR262298 RXN262295:RXN262298 SHJ262295:SHJ262298 SRF262295:SRF262298 TBB262295:TBB262298 TKX262295:TKX262298 TUT262295:TUT262298 UEP262295:UEP262298 UOL262295:UOL262298 UYH262295:UYH262298 VID262295:VID262298 VRZ262295:VRZ262298 WBV262295:WBV262298 WLR262295:WLR262298 WVN262295:WVN262298 F327831:F327834 JB327831:JB327834 SX327831:SX327834 ACT327831:ACT327834 AMP327831:AMP327834 AWL327831:AWL327834 BGH327831:BGH327834 BQD327831:BQD327834 BZZ327831:BZZ327834 CJV327831:CJV327834 CTR327831:CTR327834 DDN327831:DDN327834 DNJ327831:DNJ327834 DXF327831:DXF327834 EHB327831:EHB327834 EQX327831:EQX327834 FAT327831:FAT327834 FKP327831:FKP327834 FUL327831:FUL327834 GEH327831:GEH327834 GOD327831:GOD327834 GXZ327831:GXZ327834 HHV327831:HHV327834 HRR327831:HRR327834 IBN327831:IBN327834 ILJ327831:ILJ327834 IVF327831:IVF327834 JFB327831:JFB327834 JOX327831:JOX327834 JYT327831:JYT327834 KIP327831:KIP327834 KSL327831:KSL327834 LCH327831:LCH327834 LMD327831:LMD327834 LVZ327831:LVZ327834 MFV327831:MFV327834 MPR327831:MPR327834 MZN327831:MZN327834 NJJ327831:NJJ327834 NTF327831:NTF327834 ODB327831:ODB327834 OMX327831:OMX327834 OWT327831:OWT327834 PGP327831:PGP327834 PQL327831:PQL327834 QAH327831:QAH327834 QKD327831:QKD327834 QTZ327831:QTZ327834 RDV327831:RDV327834 RNR327831:RNR327834 RXN327831:RXN327834 SHJ327831:SHJ327834 SRF327831:SRF327834 TBB327831:TBB327834 TKX327831:TKX327834 TUT327831:TUT327834 UEP327831:UEP327834 UOL327831:UOL327834 UYH327831:UYH327834 VID327831:VID327834 VRZ327831:VRZ327834 WBV327831:WBV327834 WLR327831:WLR327834 WVN327831:WVN327834 F393367:F393370 JB393367:JB393370 SX393367:SX393370 ACT393367:ACT393370 AMP393367:AMP393370 AWL393367:AWL393370 BGH393367:BGH393370 BQD393367:BQD393370 BZZ393367:BZZ393370 CJV393367:CJV393370 CTR393367:CTR393370 DDN393367:DDN393370 DNJ393367:DNJ393370 DXF393367:DXF393370 EHB393367:EHB393370 EQX393367:EQX393370 FAT393367:FAT393370 FKP393367:FKP393370 FUL393367:FUL393370 GEH393367:GEH393370 GOD393367:GOD393370 GXZ393367:GXZ393370 HHV393367:HHV393370 HRR393367:HRR393370 IBN393367:IBN393370 ILJ393367:ILJ393370 IVF393367:IVF393370 JFB393367:JFB393370 JOX393367:JOX393370 JYT393367:JYT393370 KIP393367:KIP393370 KSL393367:KSL393370 LCH393367:LCH393370 LMD393367:LMD393370 LVZ393367:LVZ393370 MFV393367:MFV393370 MPR393367:MPR393370 MZN393367:MZN393370 NJJ393367:NJJ393370 NTF393367:NTF393370 ODB393367:ODB393370 OMX393367:OMX393370 OWT393367:OWT393370 PGP393367:PGP393370 PQL393367:PQL393370 QAH393367:QAH393370 QKD393367:QKD393370 QTZ393367:QTZ393370 RDV393367:RDV393370 RNR393367:RNR393370 RXN393367:RXN393370 SHJ393367:SHJ393370 SRF393367:SRF393370 TBB393367:TBB393370 TKX393367:TKX393370 TUT393367:TUT393370 UEP393367:UEP393370 UOL393367:UOL393370 UYH393367:UYH393370 VID393367:VID393370 VRZ393367:VRZ393370 WBV393367:WBV393370 WLR393367:WLR393370 WVN393367:WVN393370 F458903:F458906 JB458903:JB458906 SX458903:SX458906 ACT458903:ACT458906 AMP458903:AMP458906 AWL458903:AWL458906 BGH458903:BGH458906 BQD458903:BQD458906 BZZ458903:BZZ458906 CJV458903:CJV458906 CTR458903:CTR458906 DDN458903:DDN458906 DNJ458903:DNJ458906 DXF458903:DXF458906 EHB458903:EHB458906 EQX458903:EQX458906 FAT458903:FAT458906 FKP458903:FKP458906 FUL458903:FUL458906 GEH458903:GEH458906 GOD458903:GOD458906 GXZ458903:GXZ458906 HHV458903:HHV458906 HRR458903:HRR458906 IBN458903:IBN458906 ILJ458903:ILJ458906 IVF458903:IVF458906 JFB458903:JFB458906 JOX458903:JOX458906 JYT458903:JYT458906 KIP458903:KIP458906 KSL458903:KSL458906 LCH458903:LCH458906 LMD458903:LMD458906 LVZ458903:LVZ458906 MFV458903:MFV458906 MPR458903:MPR458906 MZN458903:MZN458906 NJJ458903:NJJ458906 NTF458903:NTF458906 ODB458903:ODB458906 OMX458903:OMX458906 OWT458903:OWT458906 PGP458903:PGP458906 PQL458903:PQL458906 QAH458903:QAH458906 QKD458903:QKD458906 QTZ458903:QTZ458906 RDV458903:RDV458906 RNR458903:RNR458906 RXN458903:RXN458906 SHJ458903:SHJ458906 SRF458903:SRF458906 TBB458903:TBB458906 TKX458903:TKX458906 TUT458903:TUT458906 UEP458903:UEP458906 UOL458903:UOL458906 UYH458903:UYH458906 VID458903:VID458906 VRZ458903:VRZ458906 WBV458903:WBV458906 WLR458903:WLR458906 WVN458903:WVN458906 F524439:F524442 JB524439:JB524442 SX524439:SX524442 ACT524439:ACT524442 AMP524439:AMP524442 AWL524439:AWL524442 BGH524439:BGH524442 BQD524439:BQD524442 BZZ524439:BZZ524442 CJV524439:CJV524442 CTR524439:CTR524442 DDN524439:DDN524442 DNJ524439:DNJ524442 DXF524439:DXF524442 EHB524439:EHB524442 EQX524439:EQX524442 FAT524439:FAT524442 FKP524439:FKP524442 FUL524439:FUL524442 GEH524439:GEH524442 GOD524439:GOD524442 GXZ524439:GXZ524442 HHV524439:HHV524442 HRR524439:HRR524442 IBN524439:IBN524442 ILJ524439:ILJ524442 IVF524439:IVF524442 JFB524439:JFB524442 JOX524439:JOX524442 JYT524439:JYT524442 KIP524439:KIP524442 KSL524439:KSL524442 LCH524439:LCH524442 LMD524439:LMD524442 LVZ524439:LVZ524442 MFV524439:MFV524442 MPR524439:MPR524442 MZN524439:MZN524442 NJJ524439:NJJ524442 NTF524439:NTF524442 ODB524439:ODB524442 OMX524439:OMX524442 OWT524439:OWT524442 PGP524439:PGP524442 PQL524439:PQL524442 QAH524439:QAH524442 QKD524439:QKD524442 QTZ524439:QTZ524442 RDV524439:RDV524442 RNR524439:RNR524442 RXN524439:RXN524442 SHJ524439:SHJ524442 SRF524439:SRF524442 TBB524439:TBB524442 TKX524439:TKX524442 TUT524439:TUT524442 UEP524439:UEP524442 UOL524439:UOL524442 UYH524439:UYH524442 VID524439:VID524442 VRZ524439:VRZ524442 WBV524439:WBV524442 WLR524439:WLR524442 WVN524439:WVN524442 F589975:F589978 JB589975:JB589978 SX589975:SX589978 ACT589975:ACT589978 AMP589975:AMP589978 AWL589975:AWL589978 BGH589975:BGH589978 BQD589975:BQD589978 BZZ589975:BZZ589978 CJV589975:CJV589978 CTR589975:CTR589978 DDN589975:DDN589978 DNJ589975:DNJ589978 DXF589975:DXF589978 EHB589975:EHB589978 EQX589975:EQX589978 FAT589975:FAT589978 FKP589975:FKP589978 FUL589975:FUL589978 GEH589975:GEH589978 GOD589975:GOD589978 GXZ589975:GXZ589978 HHV589975:HHV589978 HRR589975:HRR589978 IBN589975:IBN589978 ILJ589975:ILJ589978 IVF589975:IVF589978 JFB589975:JFB589978 JOX589975:JOX589978 JYT589975:JYT589978 KIP589975:KIP589978 KSL589975:KSL589978 LCH589975:LCH589978 LMD589975:LMD589978 LVZ589975:LVZ589978 MFV589975:MFV589978 MPR589975:MPR589978 MZN589975:MZN589978 NJJ589975:NJJ589978 NTF589975:NTF589978 ODB589975:ODB589978 OMX589975:OMX589978 OWT589975:OWT589978 PGP589975:PGP589978 PQL589975:PQL589978 QAH589975:QAH589978 QKD589975:QKD589978 QTZ589975:QTZ589978 RDV589975:RDV589978 RNR589975:RNR589978 RXN589975:RXN589978 SHJ589975:SHJ589978 SRF589975:SRF589978 TBB589975:TBB589978 TKX589975:TKX589978 TUT589975:TUT589978 UEP589975:UEP589978 UOL589975:UOL589978 UYH589975:UYH589978 VID589975:VID589978 VRZ589975:VRZ589978 WBV589975:WBV589978 WLR589975:WLR589978 WVN589975:WVN589978 F655511:F655514 JB655511:JB655514 SX655511:SX655514 ACT655511:ACT655514 AMP655511:AMP655514 AWL655511:AWL655514 BGH655511:BGH655514 BQD655511:BQD655514 BZZ655511:BZZ655514 CJV655511:CJV655514 CTR655511:CTR655514 DDN655511:DDN655514 DNJ655511:DNJ655514 DXF655511:DXF655514 EHB655511:EHB655514 EQX655511:EQX655514 FAT655511:FAT655514 FKP655511:FKP655514 FUL655511:FUL655514 GEH655511:GEH655514 GOD655511:GOD655514 GXZ655511:GXZ655514 HHV655511:HHV655514 HRR655511:HRR655514 IBN655511:IBN655514 ILJ655511:ILJ655514 IVF655511:IVF655514 JFB655511:JFB655514 JOX655511:JOX655514 JYT655511:JYT655514 KIP655511:KIP655514 KSL655511:KSL655514 LCH655511:LCH655514 LMD655511:LMD655514 LVZ655511:LVZ655514 MFV655511:MFV655514 MPR655511:MPR655514 MZN655511:MZN655514 NJJ655511:NJJ655514 NTF655511:NTF655514 ODB655511:ODB655514 OMX655511:OMX655514 OWT655511:OWT655514 PGP655511:PGP655514 PQL655511:PQL655514 QAH655511:QAH655514 QKD655511:QKD655514 QTZ655511:QTZ655514 RDV655511:RDV655514 RNR655511:RNR655514 RXN655511:RXN655514 SHJ655511:SHJ655514 SRF655511:SRF655514 TBB655511:TBB655514 TKX655511:TKX655514 TUT655511:TUT655514 UEP655511:UEP655514 UOL655511:UOL655514 UYH655511:UYH655514 VID655511:VID655514 VRZ655511:VRZ655514 WBV655511:WBV655514 WLR655511:WLR655514 WVN655511:WVN655514 F721047:F721050 JB721047:JB721050 SX721047:SX721050 ACT721047:ACT721050 AMP721047:AMP721050 AWL721047:AWL721050 BGH721047:BGH721050 BQD721047:BQD721050 BZZ721047:BZZ721050 CJV721047:CJV721050 CTR721047:CTR721050 DDN721047:DDN721050 DNJ721047:DNJ721050 DXF721047:DXF721050 EHB721047:EHB721050 EQX721047:EQX721050 FAT721047:FAT721050 FKP721047:FKP721050 FUL721047:FUL721050 GEH721047:GEH721050 GOD721047:GOD721050 GXZ721047:GXZ721050 HHV721047:HHV721050 HRR721047:HRR721050 IBN721047:IBN721050 ILJ721047:ILJ721050 IVF721047:IVF721050 JFB721047:JFB721050 JOX721047:JOX721050 JYT721047:JYT721050 KIP721047:KIP721050 KSL721047:KSL721050 LCH721047:LCH721050 LMD721047:LMD721050 LVZ721047:LVZ721050 MFV721047:MFV721050 MPR721047:MPR721050 MZN721047:MZN721050 NJJ721047:NJJ721050 NTF721047:NTF721050 ODB721047:ODB721050 OMX721047:OMX721050 OWT721047:OWT721050 PGP721047:PGP721050 PQL721047:PQL721050 QAH721047:QAH721050 QKD721047:QKD721050 QTZ721047:QTZ721050 RDV721047:RDV721050 RNR721047:RNR721050 RXN721047:RXN721050 SHJ721047:SHJ721050 SRF721047:SRF721050 TBB721047:TBB721050 TKX721047:TKX721050 TUT721047:TUT721050 UEP721047:UEP721050 UOL721047:UOL721050 UYH721047:UYH721050 VID721047:VID721050 VRZ721047:VRZ721050 WBV721047:WBV721050 WLR721047:WLR721050 WVN721047:WVN721050 F786583:F786586 JB786583:JB786586 SX786583:SX786586 ACT786583:ACT786586 AMP786583:AMP786586 AWL786583:AWL786586 BGH786583:BGH786586 BQD786583:BQD786586 BZZ786583:BZZ786586 CJV786583:CJV786586 CTR786583:CTR786586 DDN786583:DDN786586 DNJ786583:DNJ786586 DXF786583:DXF786586 EHB786583:EHB786586 EQX786583:EQX786586 FAT786583:FAT786586 FKP786583:FKP786586 FUL786583:FUL786586 GEH786583:GEH786586 GOD786583:GOD786586 GXZ786583:GXZ786586 HHV786583:HHV786586 HRR786583:HRR786586 IBN786583:IBN786586 ILJ786583:ILJ786586 IVF786583:IVF786586 JFB786583:JFB786586 JOX786583:JOX786586 JYT786583:JYT786586 KIP786583:KIP786586 KSL786583:KSL786586 LCH786583:LCH786586 LMD786583:LMD786586 LVZ786583:LVZ786586 MFV786583:MFV786586 MPR786583:MPR786586 MZN786583:MZN786586 NJJ786583:NJJ786586 NTF786583:NTF786586 ODB786583:ODB786586 OMX786583:OMX786586 OWT786583:OWT786586 PGP786583:PGP786586 PQL786583:PQL786586 QAH786583:QAH786586 QKD786583:QKD786586 QTZ786583:QTZ786586 RDV786583:RDV786586 RNR786583:RNR786586 RXN786583:RXN786586 SHJ786583:SHJ786586 SRF786583:SRF786586 TBB786583:TBB786586 TKX786583:TKX786586 TUT786583:TUT786586 UEP786583:UEP786586 UOL786583:UOL786586 UYH786583:UYH786586 VID786583:VID786586 VRZ786583:VRZ786586 WBV786583:WBV786586 WLR786583:WLR786586 WVN786583:WVN786586 F852119:F852122 JB852119:JB852122 SX852119:SX852122 ACT852119:ACT852122 AMP852119:AMP852122 AWL852119:AWL852122 BGH852119:BGH852122 BQD852119:BQD852122 BZZ852119:BZZ852122 CJV852119:CJV852122 CTR852119:CTR852122 DDN852119:DDN852122 DNJ852119:DNJ852122 DXF852119:DXF852122 EHB852119:EHB852122 EQX852119:EQX852122 FAT852119:FAT852122 FKP852119:FKP852122 FUL852119:FUL852122 GEH852119:GEH852122 GOD852119:GOD852122 GXZ852119:GXZ852122 HHV852119:HHV852122 HRR852119:HRR852122 IBN852119:IBN852122 ILJ852119:ILJ852122 IVF852119:IVF852122 JFB852119:JFB852122 JOX852119:JOX852122 JYT852119:JYT852122 KIP852119:KIP852122 KSL852119:KSL852122 LCH852119:LCH852122 LMD852119:LMD852122 LVZ852119:LVZ852122 MFV852119:MFV852122 MPR852119:MPR852122 MZN852119:MZN852122 NJJ852119:NJJ852122 NTF852119:NTF852122 ODB852119:ODB852122 OMX852119:OMX852122 OWT852119:OWT852122 PGP852119:PGP852122 PQL852119:PQL852122 QAH852119:QAH852122 QKD852119:QKD852122 QTZ852119:QTZ852122 RDV852119:RDV852122 RNR852119:RNR852122 RXN852119:RXN852122 SHJ852119:SHJ852122 SRF852119:SRF852122 TBB852119:TBB852122 TKX852119:TKX852122 TUT852119:TUT852122 UEP852119:UEP852122 UOL852119:UOL852122 UYH852119:UYH852122 VID852119:VID852122 VRZ852119:VRZ852122 WBV852119:WBV852122 WLR852119:WLR852122 WVN852119:WVN852122 F917655:F917658 JB917655:JB917658 SX917655:SX917658 ACT917655:ACT917658 AMP917655:AMP917658 AWL917655:AWL917658 BGH917655:BGH917658 BQD917655:BQD917658 BZZ917655:BZZ917658 CJV917655:CJV917658 CTR917655:CTR917658 DDN917655:DDN917658 DNJ917655:DNJ917658 DXF917655:DXF917658 EHB917655:EHB917658 EQX917655:EQX917658 FAT917655:FAT917658 FKP917655:FKP917658 FUL917655:FUL917658 GEH917655:GEH917658 GOD917655:GOD917658 GXZ917655:GXZ917658 HHV917655:HHV917658 HRR917655:HRR917658 IBN917655:IBN917658 ILJ917655:ILJ917658 IVF917655:IVF917658 JFB917655:JFB917658 JOX917655:JOX917658 JYT917655:JYT917658 KIP917655:KIP917658 KSL917655:KSL917658 LCH917655:LCH917658 LMD917655:LMD917658 LVZ917655:LVZ917658 MFV917655:MFV917658 MPR917655:MPR917658 MZN917655:MZN917658 NJJ917655:NJJ917658 NTF917655:NTF917658 ODB917655:ODB917658 OMX917655:OMX917658 OWT917655:OWT917658 PGP917655:PGP917658 PQL917655:PQL917658 QAH917655:QAH917658 QKD917655:QKD917658 QTZ917655:QTZ917658 RDV917655:RDV917658 RNR917655:RNR917658 RXN917655:RXN917658 SHJ917655:SHJ917658 SRF917655:SRF917658 TBB917655:TBB917658 TKX917655:TKX917658 TUT917655:TUT917658 UEP917655:UEP917658 UOL917655:UOL917658 UYH917655:UYH917658 VID917655:VID917658 VRZ917655:VRZ917658 WBV917655:WBV917658 WLR917655:WLR917658 WVN917655:WVN917658 F983191:F983194 JB983191:JB983194 SX983191:SX983194 ACT983191:ACT983194 AMP983191:AMP983194 AWL983191:AWL983194 BGH983191:BGH983194 BQD983191:BQD983194 BZZ983191:BZZ983194 CJV983191:CJV983194 CTR983191:CTR983194 DDN983191:DDN983194 DNJ983191:DNJ983194 DXF983191:DXF983194 EHB983191:EHB983194 EQX983191:EQX983194 FAT983191:FAT983194 FKP983191:FKP983194 FUL983191:FUL983194 GEH983191:GEH983194 GOD983191:GOD983194 GXZ983191:GXZ983194 HHV983191:HHV983194 HRR983191:HRR983194 IBN983191:IBN983194 ILJ983191:ILJ983194 IVF983191:IVF983194 JFB983191:JFB983194 JOX983191:JOX983194 JYT983191:JYT983194 KIP983191:KIP983194 KSL983191:KSL983194 LCH983191:LCH983194 LMD983191:LMD983194 LVZ983191:LVZ983194 MFV983191:MFV983194 MPR983191:MPR983194 MZN983191:MZN983194 NJJ983191:NJJ983194 NTF983191:NTF983194 ODB983191:ODB983194 OMX983191:OMX983194 OWT983191:OWT983194 PGP983191:PGP983194 PQL983191:PQL983194 QAH983191:QAH983194 QKD983191:QKD983194 QTZ983191:QTZ983194 RDV983191:RDV983194 RNR983191:RNR983194 RXN983191:RXN983194 SHJ983191:SHJ983194 SRF983191:SRF983194 TBB983191:TBB983194 TKX983191:TKX983194 TUT983191:TUT983194 UEP983191:UEP983194 UOL983191:UOL983194 UYH983191:UYH983194 VID983191:VID983194 VRZ983191:VRZ983194 WBV983191:WBV983194 WLR983191:WLR983194 WVN983191:WVN983194 F106:F115 JB106:JB115 SX106:SX115 ACT106:ACT115 AMP106:AMP115 AWL106:AWL115 BGH106:BGH115 BQD106:BQD115 BZZ106:BZZ115 CJV106:CJV115 CTR106:CTR115 DDN106:DDN115 DNJ106:DNJ115 DXF106:DXF115 EHB106:EHB115 EQX106:EQX115 FAT106:FAT115 FKP106:FKP115 FUL106:FUL115 GEH106:GEH115 GOD106:GOD115 GXZ106:GXZ115 HHV106:HHV115 HRR106:HRR115 IBN106:IBN115 ILJ106:ILJ115 IVF106:IVF115 JFB106:JFB115 JOX106:JOX115 JYT106:JYT115 KIP106:KIP115 KSL106:KSL115 LCH106:LCH115 LMD106:LMD115 LVZ106:LVZ115 MFV106:MFV115 MPR106:MPR115 MZN106:MZN115 NJJ106:NJJ115 NTF106:NTF115 ODB106:ODB115 OMX106:OMX115 OWT106:OWT115 PGP106:PGP115 PQL106:PQL115 QAH106:QAH115 QKD106:QKD115 QTZ106:QTZ115 RDV106:RDV115 RNR106:RNR115 RXN106:RXN115 SHJ106:SHJ115 SRF106:SRF115 TBB106:TBB115 TKX106:TKX115 TUT106:TUT115 UEP106:UEP115 UOL106:UOL115 UYH106:UYH115 VID106:VID115 VRZ106:VRZ115 WBV106:WBV115 WLR106:WLR115 WVN106:WVN115 F65642:F65651 JB65642:JB65651 SX65642:SX65651 ACT65642:ACT65651 AMP65642:AMP65651 AWL65642:AWL65651 BGH65642:BGH65651 BQD65642:BQD65651 BZZ65642:BZZ65651 CJV65642:CJV65651 CTR65642:CTR65651 DDN65642:DDN65651 DNJ65642:DNJ65651 DXF65642:DXF65651 EHB65642:EHB65651 EQX65642:EQX65651 FAT65642:FAT65651 FKP65642:FKP65651 FUL65642:FUL65651 GEH65642:GEH65651 GOD65642:GOD65651 GXZ65642:GXZ65651 HHV65642:HHV65651 HRR65642:HRR65651 IBN65642:IBN65651 ILJ65642:ILJ65651 IVF65642:IVF65651 JFB65642:JFB65651 JOX65642:JOX65651 JYT65642:JYT65651 KIP65642:KIP65651 KSL65642:KSL65651 LCH65642:LCH65651 LMD65642:LMD65651 LVZ65642:LVZ65651 MFV65642:MFV65651 MPR65642:MPR65651 MZN65642:MZN65651 NJJ65642:NJJ65651 NTF65642:NTF65651 ODB65642:ODB65651 OMX65642:OMX65651 OWT65642:OWT65651 PGP65642:PGP65651 PQL65642:PQL65651 QAH65642:QAH65651 QKD65642:QKD65651 QTZ65642:QTZ65651 RDV65642:RDV65651 RNR65642:RNR65651 RXN65642:RXN65651 SHJ65642:SHJ65651 SRF65642:SRF65651 TBB65642:TBB65651 TKX65642:TKX65651 TUT65642:TUT65651 UEP65642:UEP65651 UOL65642:UOL65651 UYH65642:UYH65651 VID65642:VID65651 VRZ65642:VRZ65651 WBV65642:WBV65651 WLR65642:WLR65651 WVN65642:WVN65651 F131178:F131187 JB131178:JB131187 SX131178:SX131187 ACT131178:ACT131187 AMP131178:AMP131187 AWL131178:AWL131187 BGH131178:BGH131187 BQD131178:BQD131187 BZZ131178:BZZ131187 CJV131178:CJV131187 CTR131178:CTR131187 DDN131178:DDN131187 DNJ131178:DNJ131187 DXF131178:DXF131187 EHB131178:EHB131187 EQX131178:EQX131187 FAT131178:FAT131187 FKP131178:FKP131187 FUL131178:FUL131187 GEH131178:GEH131187 GOD131178:GOD131187 GXZ131178:GXZ131187 HHV131178:HHV131187 HRR131178:HRR131187 IBN131178:IBN131187 ILJ131178:ILJ131187 IVF131178:IVF131187 JFB131178:JFB131187 JOX131178:JOX131187 JYT131178:JYT131187 KIP131178:KIP131187 KSL131178:KSL131187 LCH131178:LCH131187 LMD131178:LMD131187 LVZ131178:LVZ131187 MFV131178:MFV131187 MPR131178:MPR131187 MZN131178:MZN131187 NJJ131178:NJJ131187 NTF131178:NTF131187 ODB131178:ODB131187 OMX131178:OMX131187 OWT131178:OWT131187 PGP131178:PGP131187 PQL131178:PQL131187 QAH131178:QAH131187 QKD131178:QKD131187 QTZ131178:QTZ131187 RDV131178:RDV131187 RNR131178:RNR131187 RXN131178:RXN131187 SHJ131178:SHJ131187 SRF131178:SRF131187 TBB131178:TBB131187 TKX131178:TKX131187 TUT131178:TUT131187 UEP131178:UEP131187 UOL131178:UOL131187 UYH131178:UYH131187 VID131178:VID131187 VRZ131178:VRZ131187 WBV131178:WBV131187 WLR131178:WLR131187 WVN131178:WVN131187 F196714:F196723 JB196714:JB196723 SX196714:SX196723 ACT196714:ACT196723 AMP196714:AMP196723 AWL196714:AWL196723 BGH196714:BGH196723 BQD196714:BQD196723 BZZ196714:BZZ196723 CJV196714:CJV196723 CTR196714:CTR196723 DDN196714:DDN196723 DNJ196714:DNJ196723 DXF196714:DXF196723 EHB196714:EHB196723 EQX196714:EQX196723 FAT196714:FAT196723 FKP196714:FKP196723 FUL196714:FUL196723 GEH196714:GEH196723 GOD196714:GOD196723 GXZ196714:GXZ196723 HHV196714:HHV196723 HRR196714:HRR196723 IBN196714:IBN196723 ILJ196714:ILJ196723 IVF196714:IVF196723 JFB196714:JFB196723 JOX196714:JOX196723 JYT196714:JYT196723 KIP196714:KIP196723 KSL196714:KSL196723 LCH196714:LCH196723 LMD196714:LMD196723 LVZ196714:LVZ196723 MFV196714:MFV196723 MPR196714:MPR196723 MZN196714:MZN196723 NJJ196714:NJJ196723 NTF196714:NTF196723 ODB196714:ODB196723 OMX196714:OMX196723 OWT196714:OWT196723 PGP196714:PGP196723 PQL196714:PQL196723 QAH196714:QAH196723 QKD196714:QKD196723 QTZ196714:QTZ196723 RDV196714:RDV196723 RNR196714:RNR196723 RXN196714:RXN196723 SHJ196714:SHJ196723 SRF196714:SRF196723 TBB196714:TBB196723 TKX196714:TKX196723 TUT196714:TUT196723 UEP196714:UEP196723 UOL196714:UOL196723 UYH196714:UYH196723 VID196714:VID196723 VRZ196714:VRZ196723 WBV196714:WBV196723 WLR196714:WLR196723 WVN196714:WVN196723 F262250:F262259 JB262250:JB262259 SX262250:SX262259 ACT262250:ACT262259 AMP262250:AMP262259 AWL262250:AWL262259 BGH262250:BGH262259 BQD262250:BQD262259 BZZ262250:BZZ262259 CJV262250:CJV262259 CTR262250:CTR262259 DDN262250:DDN262259 DNJ262250:DNJ262259 DXF262250:DXF262259 EHB262250:EHB262259 EQX262250:EQX262259 FAT262250:FAT262259 FKP262250:FKP262259 FUL262250:FUL262259 GEH262250:GEH262259 GOD262250:GOD262259 GXZ262250:GXZ262259 HHV262250:HHV262259 HRR262250:HRR262259 IBN262250:IBN262259 ILJ262250:ILJ262259 IVF262250:IVF262259 JFB262250:JFB262259 JOX262250:JOX262259 JYT262250:JYT262259 KIP262250:KIP262259 KSL262250:KSL262259 LCH262250:LCH262259 LMD262250:LMD262259 LVZ262250:LVZ262259 MFV262250:MFV262259 MPR262250:MPR262259 MZN262250:MZN262259 NJJ262250:NJJ262259 NTF262250:NTF262259 ODB262250:ODB262259 OMX262250:OMX262259 OWT262250:OWT262259 PGP262250:PGP262259 PQL262250:PQL262259 QAH262250:QAH262259 QKD262250:QKD262259 QTZ262250:QTZ262259 RDV262250:RDV262259 RNR262250:RNR262259 RXN262250:RXN262259 SHJ262250:SHJ262259 SRF262250:SRF262259 TBB262250:TBB262259 TKX262250:TKX262259 TUT262250:TUT262259 UEP262250:UEP262259 UOL262250:UOL262259 UYH262250:UYH262259 VID262250:VID262259 VRZ262250:VRZ262259 WBV262250:WBV262259 WLR262250:WLR262259 WVN262250:WVN262259 F327786:F327795 JB327786:JB327795 SX327786:SX327795 ACT327786:ACT327795 AMP327786:AMP327795 AWL327786:AWL327795 BGH327786:BGH327795 BQD327786:BQD327795 BZZ327786:BZZ327795 CJV327786:CJV327795 CTR327786:CTR327795 DDN327786:DDN327795 DNJ327786:DNJ327795 DXF327786:DXF327795 EHB327786:EHB327795 EQX327786:EQX327795 FAT327786:FAT327795 FKP327786:FKP327795 FUL327786:FUL327795 GEH327786:GEH327795 GOD327786:GOD327795 GXZ327786:GXZ327795 HHV327786:HHV327795 HRR327786:HRR327795 IBN327786:IBN327795 ILJ327786:ILJ327795 IVF327786:IVF327795 JFB327786:JFB327795 JOX327786:JOX327795 JYT327786:JYT327795 KIP327786:KIP327795 KSL327786:KSL327795 LCH327786:LCH327795 LMD327786:LMD327795 LVZ327786:LVZ327795 MFV327786:MFV327795 MPR327786:MPR327795 MZN327786:MZN327795 NJJ327786:NJJ327795 NTF327786:NTF327795 ODB327786:ODB327795 OMX327786:OMX327795 OWT327786:OWT327795 PGP327786:PGP327795 PQL327786:PQL327795 QAH327786:QAH327795 QKD327786:QKD327795 QTZ327786:QTZ327795 RDV327786:RDV327795 RNR327786:RNR327795 RXN327786:RXN327795 SHJ327786:SHJ327795 SRF327786:SRF327795 TBB327786:TBB327795 TKX327786:TKX327795 TUT327786:TUT327795 UEP327786:UEP327795 UOL327786:UOL327795 UYH327786:UYH327795 VID327786:VID327795 VRZ327786:VRZ327795 WBV327786:WBV327795 WLR327786:WLR327795 WVN327786:WVN327795 F393322:F393331 JB393322:JB393331 SX393322:SX393331 ACT393322:ACT393331 AMP393322:AMP393331 AWL393322:AWL393331 BGH393322:BGH393331 BQD393322:BQD393331 BZZ393322:BZZ393331 CJV393322:CJV393331 CTR393322:CTR393331 DDN393322:DDN393331 DNJ393322:DNJ393331 DXF393322:DXF393331 EHB393322:EHB393331 EQX393322:EQX393331 FAT393322:FAT393331 FKP393322:FKP393331 FUL393322:FUL393331 GEH393322:GEH393331 GOD393322:GOD393331 GXZ393322:GXZ393331 HHV393322:HHV393331 HRR393322:HRR393331 IBN393322:IBN393331 ILJ393322:ILJ393331 IVF393322:IVF393331 JFB393322:JFB393331 JOX393322:JOX393331 JYT393322:JYT393331 KIP393322:KIP393331 KSL393322:KSL393331 LCH393322:LCH393331 LMD393322:LMD393331 LVZ393322:LVZ393331 MFV393322:MFV393331 MPR393322:MPR393331 MZN393322:MZN393331 NJJ393322:NJJ393331 NTF393322:NTF393331 ODB393322:ODB393331 OMX393322:OMX393331 OWT393322:OWT393331 PGP393322:PGP393331 PQL393322:PQL393331 QAH393322:QAH393331 QKD393322:QKD393331 QTZ393322:QTZ393331 RDV393322:RDV393331 RNR393322:RNR393331 RXN393322:RXN393331 SHJ393322:SHJ393331 SRF393322:SRF393331 TBB393322:TBB393331 TKX393322:TKX393331 TUT393322:TUT393331 UEP393322:UEP393331 UOL393322:UOL393331 UYH393322:UYH393331 VID393322:VID393331 VRZ393322:VRZ393331 WBV393322:WBV393331 WLR393322:WLR393331 WVN393322:WVN393331 F458858:F458867 JB458858:JB458867 SX458858:SX458867 ACT458858:ACT458867 AMP458858:AMP458867 AWL458858:AWL458867 BGH458858:BGH458867 BQD458858:BQD458867 BZZ458858:BZZ458867 CJV458858:CJV458867 CTR458858:CTR458867 DDN458858:DDN458867 DNJ458858:DNJ458867 DXF458858:DXF458867 EHB458858:EHB458867 EQX458858:EQX458867 FAT458858:FAT458867 FKP458858:FKP458867 FUL458858:FUL458867 GEH458858:GEH458867 GOD458858:GOD458867 GXZ458858:GXZ458867 HHV458858:HHV458867 HRR458858:HRR458867 IBN458858:IBN458867 ILJ458858:ILJ458867 IVF458858:IVF458867 JFB458858:JFB458867 JOX458858:JOX458867 JYT458858:JYT458867 KIP458858:KIP458867 KSL458858:KSL458867 LCH458858:LCH458867 LMD458858:LMD458867 LVZ458858:LVZ458867 MFV458858:MFV458867 MPR458858:MPR458867 MZN458858:MZN458867 NJJ458858:NJJ458867 NTF458858:NTF458867 ODB458858:ODB458867 OMX458858:OMX458867 OWT458858:OWT458867 PGP458858:PGP458867 PQL458858:PQL458867 QAH458858:QAH458867 QKD458858:QKD458867 QTZ458858:QTZ458867 RDV458858:RDV458867 RNR458858:RNR458867 RXN458858:RXN458867 SHJ458858:SHJ458867 SRF458858:SRF458867 TBB458858:TBB458867 TKX458858:TKX458867 TUT458858:TUT458867 UEP458858:UEP458867 UOL458858:UOL458867 UYH458858:UYH458867 VID458858:VID458867 VRZ458858:VRZ458867 WBV458858:WBV458867 WLR458858:WLR458867 WVN458858:WVN458867 F524394:F524403 JB524394:JB524403 SX524394:SX524403 ACT524394:ACT524403 AMP524394:AMP524403 AWL524394:AWL524403 BGH524394:BGH524403 BQD524394:BQD524403 BZZ524394:BZZ524403 CJV524394:CJV524403 CTR524394:CTR524403 DDN524394:DDN524403 DNJ524394:DNJ524403 DXF524394:DXF524403 EHB524394:EHB524403 EQX524394:EQX524403 FAT524394:FAT524403 FKP524394:FKP524403 FUL524394:FUL524403 GEH524394:GEH524403 GOD524394:GOD524403 GXZ524394:GXZ524403 HHV524394:HHV524403 HRR524394:HRR524403 IBN524394:IBN524403 ILJ524394:ILJ524403 IVF524394:IVF524403 JFB524394:JFB524403 JOX524394:JOX524403 JYT524394:JYT524403 KIP524394:KIP524403 KSL524394:KSL524403 LCH524394:LCH524403 LMD524394:LMD524403 LVZ524394:LVZ524403 MFV524394:MFV524403 MPR524394:MPR524403 MZN524394:MZN524403 NJJ524394:NJJ524403 NTF524394:NTF524403 ODB524394:ODB524403 OMX524394:OMX524403 OWT524394:OWT524403 PGP524394:PGP524403 PQL524394:PQL524403 QAH524394:QAH524403 QKD524394:QKD524403 QTZ524394:QTZ524403 RDV524394:RDV524403 RNR524394:RNR524403 RXN524394:RXN524403 SHJ524394:SHJ524403 SRF524394:SRF524403 TBB524394:TBB524403 TKX524394:TKX524403 TUT524394:TUT524403 UEP524394:UEP524403 UOL524394:UOL524403 UYH524394:UYH524403 VID524394:VID524403 VRZ524394:VRZ524403 WBV524394:WBV524403 WLR524394:WLR524403 WVN524394:WVN524403 F589930:F589939 JB589930:JB589939 SX589930:SX589939 ACT589930:ACT589939 AMP589930:AMP589939 AWL589930:AWL589939 BGH589930:BGH589939 BQD589930:BQD589939 BZZ589930:BZZ589939 CJV589930:CJV589939 CTR589930:CTR589939 DDN589930:DDN589939 DNJ589930:DNJ589939 DXF589930:DXF589939 EHB589930:EHB589939 EQX589930:EQX589939 FAT589930:FAT589939 FKP589930:FKP589939 FUL589930:FUL589939 GEH589930:GEH589939 GOD589930:GOD589939 GXZ589930:GXZ589939 HHV589930:HHV589939 HRR589930:HRR589939 IBN589930:IBN589939 ILJ589930:ILJ589939 IVF589930:IVF589939 JFB589930:JFB589939 JOX589930:JOX589939 JYT589930:JYT589939 KIP589930:KIP589939 KSL589930:KSL589939 LCH589930:LCH589939 LMD589930:LMD589939 LVZ589930:LVZ589939 MFV589930:MFV589939 MPR589930:MPR589939 MZN589930:MZN589939 NJJ589930:NJJ589939 NTF589930:NTF589939 ODB589930:ODB589939 OMX589930:OMX589939 OWT589930:OWT589939 PGP589930:PGP589939 PQL589930:PQL589939 QAH589930:QAH589939 QKD589930:QKD589939 QTZ589930:QTZ589939 RDV589930:RDV589939 RNR589930:RNR589939 RXN589930:RXN589939 SHJ589930:SHJ589939 SRF589930:SRF589939 TBB589930:TBB589939 TKX589930:TKX589939 TUT589930:TUT589939 UEP589930:UEP589939 UOL589930:UOL589939 UYH589930:UYH589939 VID589930:VID589939 VRZ589930:VRZ589939 WBV589930:WBV589939 WLR589930:WLR589939 WVN589930:WVN589939 F655466:F655475 JB655466:JB655475 SX655466:SX655475 ACT655466:ACT655475 AMP655466:AMP655475 AWL655466:AWL655475 BGH655466:BGH655475 BQD655466:BQD655475 BZZ655466:BZZ655475 CJV655466:CJV655475 CTR655466:CTR655475 DDN655466:DDN655475 DNJ655466:DNJ655475 DXF655466:DXF655475 EHB655466:EHB655475 EQX655466:EQX655475 FAT655466:FAT655475 FKP655466:FKP655475 FUL655466:FUL655475 GEH655466:GEH655475 GOD655466:GOD655475 GXZ655466:GXZ655475 HHV655466:HHV655475 HRR655466:HRR655475 IBN655466:IBN655475 ILJ655466:ILJ655475 IVF655466:IVF655475 JFB655466:JFB655475 JOX655466:JOX655475 JYT655466:JYT655475 KIP655466:KIP655475 KSL655466:KSL655475 LCH655466:LCH655475 LMD655466:LMD655475 LVZ655466:LVZ655475 MFV655466:MFV655475 MPR655466:MPR655475 MZN655466:MZN655475 NJJ655466:NJJ655475 NTF655466:NTF655475 ODB655466:ODB655475 OMX655466:OMX655475 OWT655466:OWT655475 PGP655466:PGP655475 PQL655466:PQL655475 QAH655466:QAH655475 QKD655466:QKD655475 QTZ655466:QTZ655475 RDV655466:RDV655475 RNR655466:RNR655475 RXN655466:RXN655475 SHJ655466:SHJ655475 SRF655466:SRF655475 TBB655466:TBB655475 TKX655466:TKX655475 TUT655466:TUT655475 UEP655466:UEP655475 UOL655466:UOL655475 UYH655466:UYH655475 VID655466:VID655475 VRZ655466:VRZ655475 WBV655466:WBV655475 WLR655466:WLR655475 WVN655466:WVN655475 F721002:F721011 JB721002:JB721011 SX721002:SX721011 ACT721002:ACT721011 AMP721002:AMP721011 AWL721002:AWL721011 BGH721002:BGH721011 BQD721002:BQD721011 BZZ721002:BZZ721011 CJV721002:CJV721011 CTR721002:CTR721011 DDN721002:DDN721011 DNJ721002:DNJ721011 DXF721002:DXF721011 EHB721002:EHB721011 EQX721002:EQX721011 FAT721002:FAT721011 FKP721002:FKP721011 FUL721002:FUL721011 GEH721002:GEH721011 GOD721002:GOD721011 GXZ721002:GXZ721011 HHV721002:HHV721011 HRR721002:HRR721011 IBN721002:IBN721011 ILJ721002:ILJ721011 IVF721002:IVF721011 JFB721002:JFB721011 JOX721002:JOX721011 JYT721002:JYT721011 KIP721002:KIP721011 KSL721002:KSL721011 LCH721002:LCH721011 LMD721002:LMD721011 LVZ721002:LVZ721011 MFV721002:MFV721011 MPR721002:MPR721011 MZN721002:MZN721011 NJJ721002:NJJ721011 NTF721002:NTF721011 ODB721002:ODB721011 OMX721002:OMX721011 OWT721002:OWT721011 PGP721002:PGP721011 PQL721002:PQL721011 QAH721002:QAH721011 QKD721002:QKD721011 QTZ721002:QTZ721011 RDV721002:RDV721011 RNR721002:RNR721011 RXN721002:RXN721011 SHJ721002:SHJ721011 SRF721002:SRF721011 TBB721002:TBB721011 TKX721002:TKX721011 TUT721002:TUT721011 UEP721002:UEP721011 UOL721002:UOL721011 UYH721002:UYH721011 VID721002:VID721011 VRZ721002:VRZ721011 WBV721002:WBV721011 WLR721002:WLR721011 WVN721002:WVN721011 F786538:F786547 JB786538:JB786547 SX786538:SX786547 ACT786538:ACT786547 AMP786538:AMP786547 AWL786538:AWL786547 BGH786538:BGH786547 BQD786538:BQD786547 BZZ786538:BZZ786547 CJV786538:CJV786547 CTR786538:CTR786547 DDN786538:DDN786547 DNJ786538:DNJ786547 DXF786538:DXF786547 EHB786538:EHB786547 EQX786538:EQX786547 FAT786538:FAT786547 FKP786538:FKP786547 FUL786538:FUL786547 GEH786538:GEH786547 GOD786538:GOD786547 GXZ786538:GXZ786547 HHV786538:HHV786547 HRR786538:HRR786547 IBN786538:IBN786547 ILJ786538:ILJ786547 IVF786538:IVF786547 JFB786538:JFB786547 JOX786538:JOX786547 JYT786538:JYT786547 KIP786538:KIP786547 KSL786538:KSL786547 LCH786538:LCH786547 LMD786538:LMD786547 LVZ786538:LVZ786547 MFV786538:MFV786547 MPR786538:MPR786547 MZN786538:MZN786547 NJJ786538:NJJ786547 NTF786538:NTF786547 ODB786538:ODB786547 OMX786538:OMX786547 OWT786538:OWT786547 PGP786538:PGP786547 PQL786538:PQL786547 QAH786538:QAH786547 QKD786538:QKD786547 QTZ786538:QTZ786547 RDV786538:RDV786547 RNR786538:RNR786547 RXN786538:RXN786547 SHJ786538:SHJ786547 SRF786538:SRF786547 TBB786538:TBB786547 TKX786538:TKX786547 TUT786538:TUT786547 UEP786538:UEP786547 UOL786538:UOL786547 UYH786538:UYH786547 VID786538:VID786547 VRZ786538:VRZ786547 WBV786538:WBV786547 WLR786538:WLR786547 WVN786538:WVN786547 F852074:F852083 JB852074:JB852083 SX852074:SX852083 ACT852074:ACT852083 AMP852074:AMP852083 AWL852074:AWL852083 BGH852074:BGH852083 BQD852074:BQD852083 BZZ852074:BZZ852083 CJV852074:CJV852083 CTR852074:CTR852083 DDN852074:DDN852083 DNJ852074:DNJ852083 DXF852074:DXF852083 EHB852074:EHB852083 EQX852074:EQX852083 FAT852074:FAT852083 FKP852074:FKP852083 FUL852074:FUL852083 GEH852074:GEH852083 GOD852074:GOD852083 GXZ852074:GXZ852083 HHV852074:HHV852083 HRR852074:HRR852083 IBN852074:IBN852083 ILJ852074:ILJ852083 IVF852074:IVF852083 JFB852074:JFB852083 JOX852074:JOX852083 JYT852074:JYT852083 KIP852074:KIP852083 KSL852074:KSL852083 LCH852074:LCH852083 LMD852074:LMD852083 LVZ852074:LVZ852083 MFV852074:MFV852083 MPR852074:MPR852083 MZN852074:MZN852083 NJJ852074:NJJ852083 NTF852074:NTF852083 ODB852074:ODB852083 OMX852074:OMX852083 OWT852074:OWT852083 PGP852074:PGP852083 PQL852074:PQL852083 QAH852074:QAH852083 QKD852074:QKD852083 QTZ852074:QTZ852083 RDV852074:RDV852083 RNR852074:RNR852083 RXN852074:RXN852083 SHJ852074:SHJ852083 SRF852074:SRF852083 TBB852074:TBB852083 TKX852074:TKX852083 TUT852074:TUT852083 UEP852074:UEP852083 UOL852074:UOL852083 UYH852074:UYH852083 VID852074:VID852083 VRZ852074:VRZ852083 WBV852074:WBV852083 WLR852074:WLR852083 WVN852074:WVN852083 F917610:F917619 JB917610:JB917619 SX917610:SX917619 ACT917610:ACT917619 AMP917610:AMP917619 AWL917610:AWL917619 BGH917610:BGH917619 BQD917610:BQD917619 BZZ917610:BZZ917619 CJV917610:CJV917619 CTR917610:CTR917619 DDN917610:DDN917619 DNJ917610:DNJ917619 DXF917610:DXF917619 EHB917610:EHB917619 EQX917610:EQX917619 FAT917610:FAT917619 FKP917610:FKP917619 FUL917610:FUL917619 GEH917610:GEH917619 GOD917610:GOD917619 GXZ917610:GXZ917619 HHV917610:HHV917619 HRR917610:HRR917619 IBN917610:IBN917619 ILJ917610:ILJ917619 IVF917610:IVF917619 JFB917610:JFB917619 JOX917610:JOX917619 JYT917610:JYT917619 KIP917610:KIP917619 KSL917610:KSL917619 LCH917610:LCH917619 LMD917610:LMD917619 LVZ917610:LVZ917619 MFV917610:MFV917619 MPR917610:MPR917619 MZN917610:MZN917619 NJJ917610:NJJ917619 NTF917610:NTF917619 ODB917610:ODB917619 OMX917610:OMX917619 OWT917610:OWT917619 PGP917610:PGP917619 PQL917610:PQL917619 QAH917610:QAH917619 QKD917610:QKD917619 QTZ917610:QTZ917619 RDV917610:RDV917619 RNR917610:RNR917619 RXN917610:RXN917619 SHJ917610:SHJ917619 SRF917610:SRF917619 TBB917610:TBB917619 TKX917610:TKX917619 TUT917610:TUT917619 UEP917610:UEP917619 UOL917610:UOL917619 UYH917610:UYH917619 VID917610:VID917619 VRZ917610:VRZ917619 WBV917610:WBV917619 WLR917610:WLR917619 WVN917610:WVN917619 F983146:F983155 JB983146:JB983155 SX983146:SX983155 ACT983146:ACT983155 AMP983146:AMP983155 AWL983146:AWL983155 BGH983146:BGH983155 BQD983146:BQD983155 BZZ983146:BZZ983155 CJV983146:CJV983155 CTR983146:CTR983155 DDN983146:DDN983155 DNJ983146:DNJ983155 DXF983146:DXF983155 EHB983146:EHB983155 EQX983146:EQX983155 FAT983146:FAT983155 FKP983146:FKP983155 FUL983146:FUL983155 GEH983146:GEH983155 GOD983146:GOD983155 GXZ983146:GXZ983155 HHV983146:HHV983155 HRR983146:HRR983155 IBN983146:IBN983155 ILJ983146:ILJ983155 IVF983146:IVF983155 JFB983146:JFB983155 JOX983146:JOX983155 JYT983146:JYT983155 KIP983146:KIP983155 KSL983146:KSL983155 LCH983146:LCH983155 LMD983146:LMD983155 LVZ983146:LVZ983155 MFV983146:MFV983155 MPR983146:MPR983155 MZN983146:MZN983155 NJJ983146:NJJ983155 NTF983146:NTF983155 ODB983146:ODB983155 OMX983146:OMX983155 OWT983146:OWT983155 PGP983146:PGP983155 PQL983146:PQL983155 QAH983146:QAH983155 QKD983146:QKD983155 QTZ983146:QTZ983155 RDV983146:RDV983155 RNR983146:RNR983155 RXN983146:RXN983155 SHJ983146:SHJ983155 SRF983146:SRF983155 TBB983146:TBB983155 TKX983146:TKX983155 TUT983146:TUT983155 UEP983146:UEP983155 UOL983146:UOL983155 UYH983146:UYH983155 VID983146:VID983155 VRZ983146:VRZ983155 WBV983146:WBV983155 WLR983146:WLR983155 WVN983146:WVN983155 F74:F76 JB74:JB76 SX74:SX76 ACT74:ACT76 AMP74:AMP76 AWL74:AWL76 BGH74:BGH76 BQD74:BQD76 BZZ74:BZZ76 CJV74:CJV76 CTR74:CTR76 DDN74:DDN76 DNJ74:DNJ76 DXF74:DXF76 EHB74:EHB76 EQX74:EQX76 FAT74:FAT76 FKP74:FKP76 FUL74:FUL76 GEH74:GEH76 GOD74:GOD76 GXZ74:GXZ76 HHV74:HHV76 HRR74:HRR76 IBN74:IBN76 ILJ74:ILJ76 IVF74:IVF76 JFB74:JFB76 JOX74:JOX76 JYT74:JYT76 KIP74:KIP76 KSL74:KSL76 LCH74:LCH76 LMD74:LMD76 LVZ74:LVZ76 MFV74:MFV76 MPR74:MPR76 MZN74:MZN76 NJJ74:NJJ76 NTF74:NTF76 ODB74:ODB76 OMX74:OMX76 OWT74:OWT76 PGP74:PGP76 PQL74:PQL76 QAH74:QAH76 QKD74:QKD76 QTZ74:QTZ76 RDV74:RDV76 RNR74:RNR76 RXN74:RXN76 SHJ74:SHJ76 SRF74:SRF76 TBB74:TBB76 TKX74:TKX76 TUT74:TUT76 UEP74:UEP76 UOL74:UOL76 UYH74:UYH76 VID74:VID76 VRZ74:VRZ76 WBV74:WBV76 WLR74:WLR76 WVN74:WVN76 F65610:F65612 JB65610:JB65612 SX65610:SX65612 ACT65610:ACT65612 AMP65610:AMP65612 AWL65610:AWL65612 BGH65610:BGH65612 BQD65610:BQD65612 BZZ65610:BZZ65612 CJV65610:CJV65612 CTR65610:CTR65612 DDN65610:DDN65612 DNJ65610:DNJ65612 DXF65610:DXF65612 EHB65610:EHB65612 EQX65610:EQX65612 FAT65610:FAT65612 FKP65610:FKP65612 FUL65610:FUL65612 GEH65610:GEH65612 GOD65610:GOD65612 GXZ65610:GXZ65612 HHV65610:HHV65612 HRR65610:HRR65612 IBN65610:IBN65612 ILJ65610:ILJ65612 IVF65610:IVF65612 JFB65610:JFB65612 JOX65610:JOX65612 JYT65610:JYT65612 KIP65610:KIP65612 KSL65610:KSL65612 LCH65610:LCH65612 LMD65610:LMD65612 LVZ65610:LVZ65612 MFV65610:MFV65612 MPR65610:MPR65612 MZN65610:MZN65612 NJJ65610:NJJ65612 NTF65610:NTF65612 ODB65610:ODB65612 OMX65610:OMX65612 OWT65610:OWT65612 PGP65610:PGP65612 PQL65610:PQL65612 QAH65610:QAH65612 QKD65610:QKD65612 QTZ65610:QTZ65612 RDV65610:RDV65612 RNR65610:RNR65612 RXN65610:RXN65612 SHJ65610:SHJ65612 SRF65610:SRF65612 TBB65610:TBB65612 TKX65610:TKX65612 TUT65610:TUT65612 UEP65610:UEP65612 UOL65610:UOL65612 UYH65610:UYH65612 VID65610:VID65612 VRZ65610:VRZ65612 WBV65610:WBV65612 WLR65610:WLR65612 WVN65610:WVN65612 F131146:F131148 JB131146:JB131148 SX131146:SX131148 ACT131146:ACT131148 AMP131146:AMP131148 AWL131146:AWL131148 BGH131146:BGH131148 BQD131146:BQD131148 BZZ131146:BZZ131148 CJV131146:CJV131148 CTR131146:CTR131148 DDN131146:DDN131148 DNJ131146:DNJ131148 DXF131146:DXF131148 EHB131146:EHB131148 EQX131146:EQX131148 FAT131146:FAT131148 FKP131146:FKP131148 FUL131146:FUL131148 GEH131146:GEH131148 GOD131146:GOD131148 GXZ131146:GXZ131148 HHV131146:HHV131148 HRR131146:HRR131148 IBN131146:IBN131148 ILJ131146:ILJ131148 IVF131146:IVF131148 JFB131146:JFB131148 JOX131146:JOX131148 JYT131146:JYT131148 KIP131146:KIP131148 KSL131146:KSL131148 LCH131146:LCH131148 LMD131146:LMD131148 LVZ131146:LVZ131148 MFV131146:MFV131148 MPR131146:MPR131148 MZN131146:MZN131148 NJJ131146:NJJ131148 NTF131146:NTF131148 ODB131146:ODB131148 OMX131146:OMX131148 OWT131146:OWT131148 PGP131146:PGP131148 PQL131146:PQL131148 QAH131146:QAH131148 QKD131146:QKD131148 QTZ131146:QTZ131148 RDV131146:RDV131148 RNR131146:RNR131148 RXN131146:RXN131148 SHJ131146:SHJ131148 SRF131146:SRF131148 TBB131146:TBB131148 TKX131146:TKX131148 TUT131146:TUT131148 UEP131146:UEP131148 UOL131146:UOL131148 UYH131146:UYH131148 VID131146:VID131148 VRZ131146:VRZ131148 WBV131146:WBV131148 WLR131146:WLR131148 WVN131146:WVN131148 F196682:F196684 JB196682:JB196684 SX196682:SX196684 ACT196682:ACT196684 AMP196682:AMP196684 AWL196682:AWL196684 BGH196682:BGH196684 BQD196682:BQD196684 BZZ196682:BZZ196684 CJV196682:CJV196684 CTR196682:CTR196684 DDN196682:DDN196684 DNJ196682:DNJ196684 DXF196682:DXF196684 EHB196682:EHB196684 EQX196682:EQX196684 FAT196682:FAT196684 FKP196682:FKP196684 FUL196682:FUL196684 GEH196682:GEH196684 GOD196682:GOD196684 GXZ196682:GXZ196684 HHV196682:HHV196684 HRR196682:HRR196684 IBN196682:IBN196684 ILJ196682:ILJ196684 IVF196682:IVF196684 JFB196682:JFB196684 JOX196682:JOX196684 JYT196682:JYT196684 KIP196682:KIP196684 KSL196682:KSL196684 LCH196682:LCH196684 LMD196682:LMD196684 LVZ196682:LVZ196684 MFV196682:MFV196684 MPR196682:MPR196684 MZN196682:MZN196684 NJJ196682:NJJ196684 NTF196682:NTF196684 ODB196682:ODB196684 OMX196682:OMX196684 OWT196682:OWT196684 PGP196682:PGP196684 PQL196682:PQL196684 QAH196682:QAH196684 QKD196682:QKD196684 QTZ196682:QTZ196684 RDV196682:RDV196684 RNR196682:RNR196684 RXN196682:RXN196684 SHJ196682:SHJ196684 SRF196682:SRF196684 TBB196682:TBB196684 TKX196682:TKX196684 TUT196682:TUT196684 UEP196682:UEP196684 UOL196682:UOL196684 UYH196682:UYH196684 VID196682:VID196684 VRZ196682:VRZ196684 WBV196682:WBV196684 WLR196682:WLR196684 WVN196682:WVN196684 F262218:F262220 JB262218:JB262220 SX262218:SX262220 ACT262218:ACT262220 AMP262218:AMP262220 AWL262218:AWL262220 BGH262218:BGH262220 BQD262218:BQD262220 BZZ262218:BZZ262220 CJV262218:CJV262220 CTR262218:CTR262220 DDN262218:DDN262220 DNJ262218:DNJ262220 DXF262218:DXF262220 EHB262218:EHB262220 EQX262218:EQX262220 FAT262218:FAT262220 FKP262218:FKP262220 FUL262218:FUL262220 GEH262218:GEH262220 GOD262218:GOD262220 GXZ262218:GXZ262220 HHV262218:HHV262220 HRR262218:HRR262220 IBN262218:IBN262220 ILJ262218:ILJ262220 IVF262218:IVF262220 JFB262218:JFB262220 JOX262218:JOX262220 JYT262218:JYT262220 KIP262218:KIP262220 KSL262218:KSL262220 LCH262218:LCH262220 LMD262218:LMD262220 LVZ262218:LVZ262220 MFV262218:MFV262220 MPR262218:MPR262220 MZN262218:MZN262220 NJJ262218:NJJ262220 NTF262218:NTF262220 ODB262218:ODB262220 OMX262218:OMX262220 OWT262218:OWT262220 PGP262218:PGP262220 PQL262218:PQL262220 QAH262218:QAH262220 QKD262218:QKD262220 QTZ262218:QTZ262220 RDV262218:RDV262220 RNR262218:RNR262220 RXN262218:RXN262220 SHJ262218:SHJ262220 SRF262218:SRF262220 TBB262218:TBB262220 TKX262218:TKX262220 TUT262218:TUT262220 UEP262218:UEP262220 UOL262218:UOL262220 UYH262218:UYH262220 VID262218:VID262220 VRZ262218:VRZ262220 WBV262218:WBV262220 WLR262218:WLR262220 WVN262218:WVN262220 F327754:F327756 JB327754:JB327756 SX327754:SX327756 ACT327754:ACT327756 AMP327754:AMP327756 AWL327754:AWL327756 BGH327754:BGH327756 BQD327754:BQD327756 BZZ327754:BZZ327756 CJV327754:CJV327756 CTR327754:CTR327756 DDN327754:DDN327756 DNJ327754:DNJ327756 DXF327754:DXF327756 EHB327754:EHB327756 EQX327754:EQX327756 FAT327754:FAT327756 FKP327754:FKP327756 FUL327754:FUL327756 GEH327754:GEH327756 GOD327754:GOD327756 GXZ327754:GXZ327756 HHV327754:HHV327756 HRR327754:HRR327756 IBN327754:IBN327756 ILJ327754:ILJ327756 IVF327754:IVF327756 JFB327754:JFB327756 JOX327754:JOX327756 JYT327754:JYT327756 KIP327754:KIP327756 KSL327754:KSL327756 LCH327754:LCH327756 LMD327754:LMD327756 LVZ327754:LVZ327756 MFV327754:MFV327756 MPR327754:MPR327756 MZN327754:MZN327756 NJJ327754:NJJ327756 NTF327754:NTF327756 ODB327754:ODB327756 OMX327754:OMX327756 OWT327754:OWT327756 PGP327754:PGP327756 PQL327754:PQL327756 QAH327754:QAH327756 QKD327754:QKD327756 QTZ327754:QTZ327756 RDV327754:RDV327756 RNR327754:RNR327756 RXN327754:RXN327756 SHJ327754:SHJ327756 SRF327754:SRF327756 TBB327754:TBB327756 TKX327754:TKX327756 TUT327754:TUT327756 UEP327754:UEP327756 UOL327754:UOL327756 UYH327754:UYH327756 VID327754:VID327756 VRZ327754:VRZ327756 WBV327754:WBV327756 WLR327754:WLR327756 WVN327754:WVN327756 F393290:F393292 JB393290:JB393292 SX393290:SX393292 ACT393290:ACT393292 AMP393290:AMP393292 AWL393290:AWL393292 BGH393290:BGH393292 BQD393290:BQD393292 BZZ393290:BZZ393292 CJV393290:CJV393292 CTR393290:CTR393292 DDN393290:DDN393292 DNJ393290:DNJ393292 DXF393290:DXF393292 EHB393290:EHB393292 EQX393290:EQX393292 FAT393290:FAT393292 FKP393290:FKP393292 FUL393290:FUL393292 GEH393290:GEH393292 GOD393290:GOD393292 GXZ393290:GXZ393292 HHV393290:HHV393292 HRR393290:HRR393292 IBN393290:IBN393292 ILJ393290:ILJ393292 IVF393290:IVF393292 JFB393290:JFB393292 JOX393290:JOX393292 JYT393290:JYT393292 KIP393290:KIP393292 KSL393290:KSL393292 LCH393290:LCH393292 LMD393290:LMD393292 LVZ393290:LVZ393292 MFV393290:MFV393292 MPR393290:MPR393292 MZN393290:MZN393292 NJJ393290:NJJ393292 NTF393290:NTF393292 ODB393290:ODB393292 OMX393290:OMX393292 OWT393290:OWT393292 PGP393290:PGP393292 PQL393290:PQL393292 QAH393290:QAH393292 QKD393290:QKD393292 QTZ393290:QTZ393292 RDV393290:RDV393292 RNR393290:RNR393292 RXN393290:RXN393292 SHJ393290:SHJ393292 SRF393290:SRF393292 TBB393290:TBB393292 TKX393290:TKX393292 TUT393290:TUT393292 UEP393290:UEP393292 UOL393290:UOL393292 UYH393290:UYH393292 VID393290:VID393292 VRZ393290:VRZ393292 WBV393290:WBV393292 WLR393290:WLR393292 WVN393290:WVN393292 F458826:F458828 JB458826:JB458828 SX458826:SX458828 ACT458826:ACT458828 AMP458826:AMP458828 AWL458826:AWL458828 BGH458826:BGH458828 BQD458826:BQD458828 BZZ458826:BZZ458828 CJV458826:CJV458828 CTR458826:CTR458828 DDN458826:DDN458828 DNJ458826:DNJ458828 DXF458826:DXF458828 EHB458826:EHB458828 EQX458826:EQX458828 FAT458826:FAT458828 FKP458826:FKP458828 FUL458826:FUL458828 GEH458826:GEH458828 GOD458826:GOD458828 GXZ458826:GXZ458828 HHV458826:HHV458828 HRR458826:HRR458828 IBN458826:IBN458828 ILJ458826:ILJ458828 IVF458826:IVF458828 JFB458826:JFB458828 JOX458826:JOX458828 JYT458826:JYT458828 KIP458826:KIP458828 KSL458826:KSL458828 LCH458826:LCH458828 LMD458826:LMD458828 LVZ458826:LVZ458828 MFV458826:MFV458828 MPR458826:MPR458828 MZN458826:MZN458828 NJJ458826:NJJ458828 NTF458826:NTF458828 ODB458826:ODB458828 OMX458826:OMX458828 OWT458826:OWT458828 PGP458826:PGP458828 PQL458826:PQL458828 QAH458826:QAH458828 QKD458826:QKD458828 QTZ458826:QTZ458828 RDV458826:RDV458828 RNR458826:RNR458828 RXN458826:RXN458828 SHJ458826:SHJ458828 SRF458826:SRF458828 TBB458826:TBB458828 TKX458826:TKX458828 TUT458826:TUT458828 UEP458826:UEP458828 UOL458826:UOL458828 UYH458826:UYH458828 VID458826:VID458828 VRZ458826:VRZ458828 WBV458826:WBV458828 WLR458826:WLR458828 WVN458826:WVN458828 F524362:F524364 JB524362:JB524364 SX524362:SX524364 ACT524362:ACT524364 AMP524362:AMP524364 AWL524362:AWL524364 BGH524362:BGH524364 BQD524362:BQD524364 BZZ524362:BZZ524364 CJV524362:CJV524364 CTR524362:CTR524364 DDN524362:DDN524364 DNJ524362:DNJ524364 DXF524362:DXF524364 EHB524362:EHB524364 EQX524362:EQX524364 FAT524362:FAT524364 FKP524362:FKP524364 FUL524362:FUL524364 GEH524362:GEH524364 GOD524362:GOD524364 GXZ524362:GXZ524364 HHV524362:HHV524364 HRR524362:HRR524364 IBN524362:IBN524364 ILJ524362:ILJ524364 IVF524362:IVF524364 JFB524362:JFB524364 JOX524362:JOX524364 JYT524362:JYT524364 KIP524362:KIP524364 KSL524362:KSL524364 LCH524362:LCH524364 LMD524362:LMD524364 LVZ524362:LVZ524364 MFV524362:MFV524364 MPR524362:MPR524364 MZN524362:MZN524364 NJJ524362:NJJ524364 NTF524362:NTF524364 ODB524362:ODB524364 OMX524362:OMX524364 OWT524362:OWT524364 PGP524362:PGP524364 PQL524362:PQL524364 QAH524362:QAH524364 QKD524362:QKD524364 QTZ524362:QTZ524364 RDV524362:RDV524364 RNR524362:RNR524364 RXN524362:RXN524364 SHJ524362:SHJ524364 SRF524362:SRF524364 TBB524362:TBB524364 TKX524362:TKX524364 TUT524362:TUT524364 UEP524362:UEP524364 UOL524362:UOL524364 UYH524362:UYH524364 VID524362:VID524364 VRZ524362:VRZ524364 WBV524362:WBV524364 WLR524362:WLR524364 WVN524362:WVN524364 F589898:F589900 JB589898:JB589900 SX589898:SX589900 ACT589898:ACT589900 AMP589898:AMP589900 AWL589898:AWL589900 BGH589898:BGH589900 BQD589898:BQD589900 BZZ589898:BZZ589900 CJV589898:CJV589900 CTR589898:CTR589900 DDN589898:DDN589900 DNJ589898:DNJ589900 DXF589898:DXF589900 EHB589898:EHB589900 EQX589898:EQX589900 FAT589898:FAT589900 FKP589898:FKP589900 FUL589898:FUL589900 GEH589898:GEH589900 GOD589898:GOD589900 GXZ589898:GXZ589900 HHV589898:HHV589900 HRR589898:HRR589900 IBN589898:IBN589900 ILJ589898:ILJ589900 IVF589898:IVF589900 JFB589898:JFB589900 JOX589898:JOX589900 JYT589898:JYT589900 KIP589898:KIP589900 KSL589898:KSL589900 LCH589898:LCH589900 LMD589898:LMD589900 LVZ589898:LVZ589900 MFV589898:MFV589900 MPR589898:MPR589900 MZN589898:MZN589900 NJJ589898:NJJ589900 NTF589898:NTF589900 ODB589898:ODB589900 OMX589898:OMX589900 OWT589898:OWT589900 PGP589898:PGP589900 PQL589898:PQL589900 QAH589898:QAH589900 QKD589898:QKD589900 QTZ589898:QTZ589900 RDV589898:RDV589900 RNR589898:RNR589900 RXN589898:RXN589900 SHJ589898:SHJ589900 SRF589898:SRF589900 TBB589898:TBB589900 TKX589898:TKX589900 TUT589898:TUT589900 UEP589898:UEP589900 UOL589898:UOL589900 UYH589898:UYH589900 VID589898:VID589900 VRZ589898:VRZ589900 WBV589898:WBV589900 WLR589898:WLR589900 WVN589898:WVN589900 F655434:F655436 JB655434:JB655436 SX655434:SX655436 ACT655434:ACT655436 AMP655434:AMP655436 AWL655434:AWL655436 BGH655434:BGH655436 BQD655434:BQD655436 BZZ655434:BZZ655436 CJV655434:CJV655436 CTR655434:CTR655436 DDN655434:DDN655436 DNJ655434:DNJ655436 DXF655434:DXF655436 EHB655434:EHB655436 EQX655434:EQX655436 FAT655434:FAT655436 FKP655434:FKP655436 FUL655434:FUL655436 GEH655434:GEH655436 GOD655434:GOD655436 GXZ655434:GXZ655436 HHV655434:HHV655436 HRR655434:HRR655436 IBN655434:IBN655436 ILJ655434:ILJ655436 IVF655434:IVF655436 JFB655434:JFB655436 JOX655434:JOX655436 JYT655434:JYT655436 KIP655434:KIP655436 KSL655434:KSL655436 LCH655434:LCH655436 LMD655434:LMD655436 LVZ655434:LVZ655436 MFV655434:MFV655436 MPR655434:MPR655436 MZN655434:MZN655436 NJJ655434:NJJ655436 NTF655434:NTF655436 ODB655434:ODB655436 OMX655434:OMX655436 OWT655434:OWT655436 PGP655434:PGP655436 PQL655434:PQL655436 QAH655434:QAH655436 QKD655434:QKD655436 QTZ655434:QTZ655436 RDV655434:RDV655436 RNR655434:RNR655436 RXN655434:RXN655436 SHJ655434:SHJ655436 SRF655434:SRF655436 TBB655434:TBB655436 TKX655434:TKX655436 TUT655434:TUT655436 UEP655434:UEP655436 UOL655434:UOL655436 UYH655434:UYH655436 VID655434:VID655436 VRZ655434:VRZ655436 WBV655434:WBV655436 WLR655434:WLR655436 WVN655434:WVN655436 F720970:F720972 JB720970:JB720972 SX720970:SX720972 ACT720970:ACT720972 AMP720970:AMP720972 AWL720970:AWL720972 BGH720970:BGH720972 BQD720970:BQD720972 BZZ720970:BZZ720972 CJV720970:CJV720972 CTR720970:CTR720972 DDN720970:DDN720972 DNJ720970:DNJ720972 DXF720970:DXF720972 EHB720970:EHB720972 EQX720970:EQX720972 FAT720970:FAT720972 FKP720970:FKP720972 FUL720970:FUL720972 GEH720970:GEH720972 GOD720970:GOD720972 GXZ720970:GXZ720972 HHV720970:HHV720972 HRR720970:HRR720972 IBN720970:IBN720972 ILJ720970:ILJ720972 IVF720970:IVF720972 JFB720970:JFB720972 JOX720970:JOX720972 JYT720970:JYT720972 KIP720970:KIP720972 KSL720970:KSL720972 LCH720970:LCH720972 LMD720970:LMD720972 LVZ720970:LVZ720972 MFV720970:MFV720972 MPR720970:MPR720972 MZN720970:MZN720972 NJJ720970:NJJ720972 NTF720970:NTF720972 ODB720970:ODB720972 OMX720970:OMX720972 OWT720970:OWT720972 PGP720970:PGP720972 PQL720970:PQL720972 QAH720970:QAH720972 QKD720970:QKD720972 QTZ720970:QTZ720972 RDV720970:RDV720972 RNR720970:RNR720972 RXN720970:RXN720972 SHJ720970:SHJ720972 SRF720970:SRF720972 TBB720970:TBB720972 TKX720970:TKX720972 TUT720970:TUT720972 UEP720970:UEP720972 UOL720970:UOL720972 UYH720970:UYH720972 VID720970:VID720972 VRZ720970:VRZ720972 WBV720970:WBV720972 WLR720970:WLR720972 WVN720970:WVN720972 F786506:F786508 JB786506:JB786508 SX786506:SX786508 ACT786506:ACT786508 AMP786506:AMP786508 AWL786506:AWL786508 BGH786506:BGH786508 BQD786506:BQD786508 BZZ786506:BZZ786508 CJV786506:CJV786508 CTR786506:CTR786508 DDN786506:DDN786508 DNJ786506:DNJ786508 DXF786506:DXF786508 EHB786506:EHB786508 EQX786506:EQX786508 FAT786506:FAT786508 FKP786506:FKP786508 FUL786506:FUL786508 GEH786506:GEH786508 GOD786506:GOD786508 GXZ786506:GXZ786508 HHV786506:HHV786508 HRR786506:HRR786508 IBN786506:IBN786508 ILJ786506:ILJ786508 IVF786506:IVF786508 JFB786506:JFB786508 JOX786506:JOX786508 JYT786506:JYT786508 KIP786506:KIP786508 KSL786506:KSL786508 LCH786506:LCH786508 LMD786506:LMD786508 LVZ786506:LVZ786508 MFV786506:MFV786508 MPR786506:MPR786508 MZN786506:MZN786508 NJJ786506:NJJ786508 NTF786506:NTF786508 ODB786506:ODB786508 OMX786506:OMX786508 OWT786506:OWT786508 PGP786506:PGP786508 PQL786506:PQL786508 QAH786506:QAH786508 QKD786506:QKD786508 QTZ786506:QTZ786508 RDV786506:RDV786508 RNR786506:RNR786508 RXN786506:RXN786508 SHJ786506:SHJ786508 SRF786506:SRF786508 TBB786506:TBB786508 TKX786506:TKX786508 TUT786506:TUT786508 UEP786506:UEP786508 UOL786506:UOL786508 UYH786506:UYH786508 VID786506:VID786508 VRZ786506:VRZ786508 WBV786506:WBV786508 WLR786506:WLR786508 WVN786506:WVN786508 F852042:F852044 JB852042:JB852044 SX852042:SX852044 ACT852042:ACT852044 AMP852042:AMP852044 AWL852042:AWL852044 BGH852042:BGH852044 BQD852042:BQD852044 BZZ852042:BZZ852044 CJV852042:CJV852044 CTR852042:CTR852044 DDN852042:DDN852044 DNJ852042:DNJ852044 DXF852042:DXF852044 EHB852042:EHB852044 EQX852042:EQX852044 FAT852042:FAT852044 FKP852042:FKP852044 FUL852042:FUL852044 GEH852042:GEH852044 GOD852042:GOD852044 GXZ852042:GXZ852044 HHV852042:HHV852044 HRR852042:HRR852044 IBN852042:IBN852044 ILJ852042:ILJ852044 IVF852042:IVF852044 JFB852042:JFB852044 JOX852042:JOX852044 JYT852042:JYT852044 KIP852042:KIP852044 KSL852042:KSL852044 LCH852042:LCH852044 LMD852042:LMD852044 LVZ852042:LVZ852044 MFV852042:MFV852044 MPR852042:MPR852044 MZN852042:MZN852044 NJJ852042:NJJ852044 NTF852042:NTF852044 ODB852042:ODB852044 OMX852042:OMX852044 OWT852042:OWT852044 PGP852042:PGP852044 PQL852042:PQL852044 QAH852042:QAH852044 QKD852042:QKD852044 QTZ852042:QTZ852044 RDV852042:RDV852044 RNR852042:RNR852044 RXN852042:RXN852044 SHJ852042:SHJ852044 SRF852042:SRF852044 TBB852042:TBB852044 TKX852042:TKX852044 TUT852042:TUT852044 UEP852042:UEP852044 UOL852042:UOL852044 UYH852042:UYH852044 VID852042:VID852044 VRZ852042:VRZ852044 WBV852042:WBV852044 WLR852042:WLR852044 WVN852042:WVN852044 F917578:F917580 JB917578:JB917580 SX917578:SX917580 ACT917578:ACT917580 AMP917578:AMP917580 AWL917578:AWL917580 BGH917578:BGH917580 BQD917578:BQD917580 BZZ917578:BZZ917580 CJV917578:CJV917580 CTR917578:CTR917580 DDN917578:DDN917580 DNJ917578:DNJ917580 DXF917578:DXF917580 EHB917578:EHB917580 EQX917578:EQX917580 FAT917578:FAT917580 FKP917578:FKP917580 FUL917578:FUL917580 GEH917578:GEH917580 GOD917578:GOD917580 GXZ917578:GXZ917580 HHV917578:HHV917580 HRR917578:HRR917580 IBN917578:IBN917580 ILJ917578:ILJ917580 IVF917578:IVF917580 JFB917578:JFB917580 JOX917578:JOX917580 JYT917578:JYT917580 KIP917578:KIP917580 KSL917578:KSL917580 LCH917578:LCH917580 LMD917578:LMD917580 LVZ917578:LVZ917580 MFV917578:MFV917580 MPR917578:MPR917580 MZN917578:MZN917580 NJJ917578:NJJ917580 NTF917578:NTF917580 ODB917578:ODB917580 OMX917578:OMX917580 OWT917578:OWT917580 PGP917578:PGP917580 PQL917578:PQL917580 QAH917578:QAH917580 QKD917578:QKD917580 QTZ917578:QTZ917580 RDV917578:RDV917580 RNR917578:RNR917580 RXN917578:RXN917580 SHJ917578:SHJ917580 SRF917578:SRF917580 TBB917578:TBB917580 TKX917578:TKX917580 TUT917578:TUT917580 UEP917578:UEP917580 UOL917578:UOL917580 UYH917578:UYH917580 VID917578:VID917580 VRZ917578:VRZ917580 WBV917578:WBV917580 WLR917578:WLR917580 WVN917578:WVN917580 F983114:F983116 JB983114:JB983116 SX983114:SX983116 ACT983114:ACT983116 AMP983114:AMP983116 AWL983114:AWL983116 BGH983114:BGH983116 BQD983114:BQD983116 BZZ983114:BZZ983116 CJV983114:CJV983116 CTR983114:CTR983116 DDN983114:DDN983116 DNJ983114:DNJ983116 DXF983114:DXF983116 EHB983114:EHB983116 EQX983114:EQX983116 FAT983114:FAT983116 FKP983114:FKP983116 FUL983114:FUL983116 GEH983114:GEH983116 GOD983114:GOD983116 GXZ983114:GXZ983116 HHV983114:HHV983116 HRR983114:HRR983116 IBN983114:IBN983116 ILJ983114:ILJ983116 IVF983114:IVF983116 JFB983114:JFB983116 JOX983114:JOX983116 JYT983114:JYT983116 KIP983114:KIP983116 KSL983114:KSL983116 LCH983114:LCH983116 LMD983114:LMD983116 LVZ983114:LVZ983116 MFV983114:MFV983116 MPR983114:MPR983116 MZN983114:MZN983116 NJJ983114:NJJ983116 NTF983114:NTF983116 ODB983114:ODB983116 OMX983114:OMX983116 OWT983114:OWT983116 PGP983114:PGP983116 PQL983114:PQL983116 QAH983114:QAH983116 QKD983114:QKD983116 QTZ983114:QTZ983116 RDV983114:RDV983116 RNR983114:RNR983116 RXN983114:RXN983116 SHJ983114:SHJ983116 SRF983114:SRF983116 TBB983114:TBB983116 TKX983114:TKX983116 TUT983114:TUT983116 UEP983114:UEP983116 UOL983114:UOL983116 UYH983114:UYH983116 VID983114:VID983116 VRZ983114:VRZ983116 WBV983114:WBV983116 WLR983114:WLR983116 WVN983114:WVN983116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 Identification and Summary</vt:lpstr>
      <vt:lpstr>2. Affordable_Units</vt:lpstr>
      <vt:lpstr>3. Development Timeline</vt:lpstr>
      <vt:lpstr>4.Sources and Uses</vt:lpstr>
      <vt:lpstr>5. Rental-Operating Proforma</vt:lpstr>
      <vt:lpstr>6. Land Residual -Homeownership</vt:lpstr>
      <vt:lpstr>7. Design,Performance Standards</vt:lpstr>
      <vt:lpstr>8. Summary of Projects</vt:lpstr>
      <vt:lpstr>9B. Green Bldg-INTENDED METHODS</vt:lpstr>
      <vt:lpstr>9A. Green Bldg-Design Charette</vt:lpstr>
      <vt:lpstr>10A. Homebuyer Affordability</vt:lpstr>
      <vt:lpstr>10B. Instructions</vt:lpstr>
      <vt:lpstr>Page1</vt:lpstr>
      <vt:lpstr>Page2</vt:lpstr>
      <vt:lpstr>'5. Rental-Operating Proforma'!pageb</vt:lpstr>
      <vt:lpstr>'10A. Homebuyer Affordability'!Print_Area</vt:lpstr>
      <vt:lpstr>'2. Affordable_Units'!Print_Area</vt:lpstr>
      <vt:lpstr>'3. Development Timeline'!Print_Area</vt:lpstr>
      <vt:lpstr>'4.Sources and Uses'!Print_Area</vt:lpstr>
      <vt:lpstr>'5. Rental-Operating Proforma'!Print_Area</vt:lpstr>
      <vt:lpstr>'7. Design,Performance Standards'!Print_Area</vt:lpstr>
      <vt:lpstr>'8. Summary of Projects'!Print_Area</vt:lpstr>
      <vt:lpstr>'3. Development Timeline'!Print_Titles</vt:lpstr>
      <vt:lpstr>'5. Rental-Operating Proforma'!Print_Titles</vt:lpstr>
      <vt:lpstr>'6. Land Residual -Homeownership'!Print_Titles</vt:lpstr>
    </vt:vector>
  </TitlesOfParts>
  <Company>DMPED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brophyh</dc:creator>
  <cp:lastModifiedBy>ServUS</cp:lastModifiedBy>
  <cp:lastPrinted>2010-09-08T18:31:00Z</cp:lastPrinted>
  <dcterms:created xsi:type="dcterms:W3CDTF">2002-06-21T16:28:59Z</dcterms:created>
  <dcterms:modified xsi:type="dcterms:W3CDTF">2014-11-10T04:58:08Z</dcterms:modified>
</cp:coreProperties>
</file>